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25.xml" ContentType="application/vnd.openxmlformats-officedocument.spreadsheetml.worksheet+xml"/>
  <Override PartName="/xl/worksheets/sheet24.xml" ContentType="application/vnd.openxmlformats-officedocument.spreadsheetml.worksheet+xml"/>
  <Override PartName="/xl/worksheets/sheet23.xml" ContentType="application/vnd.openxmlformats-officedocument.spreadsheetml.worksheet+xml"/>
  <Override PartName="/xl/worksheets/sheet22.xml" ContentType="application/vnd.openxmlformats-officedocument.spreadsheetml.worksheet+xml"/>
  <Override PartName="/xl/worksheets/sheet21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worksheets/sheet32.xml" ContentType="application/vnd.openxmlformats-officedocument.spreadsheetml.worksheet+xml"/>
  <Override PartName="/xl/worksheets/sheet31.xml" ContentType="application/vnd.openxmlformats-officedocument.spreadsheetml.worksheet+xml"/>
  <Override PartName="/xl/worksheets/sheet30.xml" ContentType="application/vnd.openxmlformats-officedocument.spreadsheetml.worksheet+xml"/>
  <Override PartName="/xl/worksheets/sheet29.xml" ContentType="application/vnd.openxmlformats-officedocument.spreadsheetml.workshee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ibi\tmp\5039\"/>
    </mc:Choice>
  </mc:AlternateContent>
  <workbookProtection workbookAlgorithmName="SHA-512" workbookHashValue="YSIc3nulVTo1/0lwR6529KC2sOYaP8br4b3nXQtkrU0unRZTK6hFi86QBBrpibl5M43Qx2CZMkqNPeD2w8v5Ig==" workbookSaltValue="1HyQwoVSpTo7rcz6UJMiXw==" workbookSpinCount="100000" lockStructure="1"/>
  <bookViews>
    <workbookView xWindow="480" yWindow="60" windowWidth="13275" windowHeight="7170"/>
  </bookViews>
  <sheets>
    <sheet name="Summary" sheetId="1" r:id="rId1"/>
    <sheet name="NC451" sheetId="2" r:id="rId2"/>
    <sheet name="NC452" sheetId="3" r:id="rId3"/>
    <sheet name="NC453" sheetId="4" r:id="rId4"/>
    <sheet name="DC45" sheetId="5" r:id="rId5"/>
    <sheet name="NC061" sheetId="6" r:id="rId6"/>
    <sheet name="NC062" sheetId="7" r:id="rId7"/>
    <sheet name="NC064" sheetId="8" r:id="rId8"/>
    <sheet name="NC065" sheetId="9" r:id="rId9"/>
    <sheet name="NC066" sheetId="10" r:id="rId10"/>
    <sheet name="NC067" sheetId="11" r:id="rId11"/>
    <sheet name="DC6" sheetId="12" r:id="rId12"/>
    <sheet name="NC071" sheetId="13" r:id="rId13"/>
    <sheet name="NC072" sheetId="14" r:id="rId14"/>
    <sheet name="NC073" sheetId="15" r:id="rId15"/>
    <sheet name="NC074" sheetId="16" r:id="rId16"/>
    <sheet name="NC075" sheetId="17" r:id="rId17"/>
    <sheet name="NC076" sheetId="18" r:id="rId18"/>
    <sheet name="NC077" sheetId="19" r:id="rId19"/>
    <sheet name="NC078" sheetId="20" r:id="rId20"/>
    <sheet name="DC7" sheetId="21" r:id="rId21"/>
    <sheet name="NC082" sheetId="22" r:id="rId22"/>
    <sheet name="NC084" sheetId="23" r:id="rId23"/>
    <sheet name="NC085" sheetId="24" r:id="rId24"/>
    <sheet name="NC086" sheetId="25" r:id="rId25"/>
    <sheet name="NC087" sheetId="26" r:id="rId26"/>
    <sheet name="DC8" sheetId="27" r:id="rId27"/>
    <sheet name="NC091" sheetId="28" r:id="rId28"/>
    <sheet name="NC092" sheetId="29" r:id="rId29"/>
    <sheet name="NC093" sheetId="30" r:id="rId30"/>
    <sheet name="NC094" sheetId="31" r:id="rId31"/>
    <sheet name="DC9" sheetId="32" r:id="rId32"/>
  </sheets>
  <definedNames>
    <definedName name="_xlnm.Print_Area" localSheetId="4">'DC45'!$A$1:$X$128</definedName>
    <definedName name="_xlnm.Print_Area" localSheetId="11">'DC6'!$A$1:$X$128</definedName>
    <definedName name="_xlnm.Print_Area" localSheetId="20">'DC7'!$A$1:$X$128</definedName>
    <definedName name="_xlnm.Print_Area" localSheetId="26">'DC8'!$A$1:$X$128</definedName>
    <definedName name="_xlnm.Print_Area" localSheetId="31">'DC9'!$A$1:$X$128</definedName>
    <definedName name="_xlnm.Print_Area" localSheetId="5">'NC061'!$A$1:$X$128</definedName>
    <definedName name="_xlnm.Print_Area" localSheetId="6">'NC062'!$A$1:$X$128</definedName>
    <definedName name="_xlnm.Print_Area" localSheetId="7">'NC064'!$A$1:$X$128</definedName>
    <definedName name="_xlnm.Print_Area" localSheetId="8">'NC065'!$A$1:$X$128</definedName>
    <definedName name="_xlnm.Print_Area" localSheetId="9">'NC066'!$A$1:$X$128</definedName>
    <definedName name="_xlnm.Print_Area" localSheetId="10">'NC067'!$A$1:$X$128</definedName>
    <definedName name="_xlnm.Print_Area" localSheetId="12">'NC071'!$A$1:$X$128</definedName>
    <definedName name="_xlnm.Print_Area" localSheetId="13">'NC072'!$A$1:$X$128</definedName>
    <definedName name="_xlnm.Print_Area" localSheetId="14">'NC073'!$A$1:$X$128</definedName>
    <definedName name="_xlnm.Print_Area" localSheetId="15">'NC074'!$A$1:$X$128</definedName>
    <definedName name="_xlnm.Print_Area" localSheetId="16">'NC075'!$A$1:$X$128</definedName>
    <definedName name="_xlnm.Print_Area" localSheetId="17">'NC076'!$A$1:$X$128</definedName>
    <definedName name="_xlnm.Print_Area" localSheetId="18">'NC077'!$A$1:$X$128</definedName>
    <definedName name="_xlnm.Print_Area" localSheetId="19">'NC078'!$A$1:$X$128</definedName>
    <definedName name="_xlnm.Print_Area" localSheetId="21">'NC082'!$A$1:$X$128</definedName>
    <definedName name="_xlnm.Print_Area" localSheetId="22">'NC084'!$A$1:$X$128</definedName>
    <definedName name="_xlnm.Print_Area" localSheetId="23">'NC085'!$A$1:$X$128</definedName>
    <definedName name="_xlnm.Print_Area" localSheetId="24">'NC086'!$A$1:$X$128</definedName>
    <definedName name="_xlnm.Print_Area" localSheetId="25">'NC087'!$A$1:$X$128</definedName>
    <definedName name="_xlnm.Print_Area" localSheetId="27">'NC091'!$A$1:$X$128</definedName>
    <definedName name="_xlnm.Print_Area" localSheetId="28">'NC092'!$A$1:$X$128</definedName>
    <definedName name="_xlnm.Print_Area" localSheetId="29">'NC093'!$A$1:$X$128</definedName>
    <definedName name="_xlnm.Print_Area" localSheetId="30">'NC094'!$A$1:$X$128</definedName>
    <definedName name="_xlnm.Print_Area" localSheetId="1">'NC451'!$A$1:$X$128</definedName>
    <definedName name="_xlnm.Print_Area" localSheetId="2">'NC452'!$A$1:$X$128</definedName>
    <definedName name="_xlnm.Print_Area" localSheetId="3">'NC453'!$A$1:$X$128</definedName>
    <definedName name="_xlnm.Print_Area" localSheetId="0">Summary!$A$1:$X$128</definedName>
  </definedNames>
  <calcPr calcId="0"/>
</workbook>
</file>

<file path=xl/calcChain.xml><?xml version="1.0" encoding="utf-8"?>
<calcChain xmlns="http://schemas.openxmlformats.org/spreadsheetml/2006/main">
  <c r="O87" i="2" l="1"/>
  <c r="N87" i="2"/>
  <c r="M87" i="2"/>
  <c r="L87" i="2"/>
  <c r="K87" i="2"/>
  <c r="J87" i="2"/>
  <c r="I87" i="2"/>
  <c r="H87" i="2"/>
  <c r="G87" i="2"/>
  <c r="F87" i="2"/>
  <c r="D87" i="2"/>
  <c r="C87" i="2"/>
  <c r="B87" i="2"/>
  <c r="O87" i="3"/>
  <c r="N87" i="3"/>
  <c r="M87" i="3"/>
  <c r="L87" i="3"/>
  <c r="K87" i="3"/>
  <c r="J87" i="3"/>
  <c r="I87" i="3"/>
  <c r="H87" i="3"/>
  <c r="G87" i="3"/>
  <c r="F87" i="3"/>
  <c r="D87" i="3"/>
  <c r="C87" i="3"/>
  <c r="B87" i="3"/>
  <c r="O87" i="4"/>
  <c r="N87" i="4"/>
  <c r="M87" i="4"/>
  <c r="L87" i="4"/>
  <c r="K87" i="4"/>
  <c r="J87" i="4"/>
  <c r="I87" i="4"/>
  <c r="H87" i="4"/>
  <c r="G87" i="4"/>
  <c r="F87" i="4"/>
  <c r="D87" i="4"/>
  <c r="C87" i="4"/>
  <c r="B87" i="4"/>
  <c r="O87" i="5"/>
  <c r="N87" i="5"/>
  <c r="M87" i="5"/>
  <c r="L87" i="5"/>
  <c r="K87" i="5"/>
  <c r="J87" i="5"/>
  <c r="I87" i="5"/>
  <c r="H87" i="5"/>
  <c r="G87" i="5"/>
  <c r="F87" i="5"/>
  <c r="D87" i="5"/>
  <c r="C87" i="5"/>
  <c r="B87" i="5"/>
  <c r="O87" i="6"/>
  <c r="N87" i="6"/>
  <c r="M87" i="6"/>
  <c r="L87" i="6"/>
  <c r="K87" i="6"/>
  <c r="J87" i="6"/>
  <c r="I87" i="6"/>
  <c r="H87" i="6"/>
  <c r="G87" i="6"/>
  <c r="F87" i="6"/>
  <c r="D87" i="6"/>
  <c r="C87" i="6"/>
  <c r="B87" i="6"/>
  <c r="O87" i="7"/>
  <c r="N87" i="7"/>
  <c r="M87" i="7"/>
  <c r="L87" i="7"/>
  <c r="K87" i="7"/>
  <c r="K115" i="7" s="1"/>
  <c r="J87" i="7"/>
  <c r="I87" i="7"/>
  <c r="H87" i="7"/>
  <c r="G87" i="7"/>
  <c r="F87" i="7"/>
  <c r="D87" i="7"/>
  <c r="C87" i="7"/>
  <c r="B87" i="7"/>
  <c r="O87" i="8"/>
  <c r="N87" i="8"/>
  <c r="M87" i="8"/>
  <c r="L87" i="8"/>
  <c r="K87" i="8"/>
  <c r="J87" i="8"/>
  <c r="I87" i="8"/>
  <c r="H87" i="8"/>
  <c r="G87" i="8"/>
  <c r="F87" i="8"/>
  <c r="D87" i="8"/>
  <c r="C87" i="8"/>
  <c r="B87" i="8"/>
  <c r="O87" i="9"/>
  <c r="N87" i="9"/>
  <c r="M87" i="9"/>
  <c r="L87" i="9"/>
  <c r="K87" i="9"/>
  <c r="J87" i="9"/>
  <c r="I87" i="9"/>
  <c r="H87" i="9"/>
  <c r="G87" i="9"/>
  <c r="F87" i="9"/>
  <c r="D87" i="9"/>
  <c r="C87" i="9"/>
  <c r="B87" i="9"/>
  <c r="O87" i="10"/>
  <c r="N87" i="10"/>
  <c r="M87" i="10"/>
  <c r="L87" i="10"/>
  <c r="K87" i="10"/>
  <c r="J87" i="10"/>
  <c r="I87" i="10"/>
  <c r="H87" i="10"/>
  <c r="G87" i="10"/>
  <c r="F87" i="10"/>
  <c r="D87" i="10"/>
  <c r="C87" i="10"/>
  <c r="B87" i="10"/>
  <c r="O87" i="11"/>
  <c r="N87" i="11"/>
  <c r="M87" i="11"/>
  <c r="L87" i="11"/>
  <c r="K87" i="11"/>
  <c r="J87" i="11"/>
  <c r="I87" i="11"/>
  <c r="H87" i="11"/>
  <c r="G87" i="11"/>
  <c r="F87" i="11"/>
  <c r="D87" i="11"/>
  <c r="C87" i="11"/>
  <c r="B87" i="11"/>
  <c r="O87" i="12"/>
  <c r="N87" i="12"/>
  <c r="M87" i="12"/>
  <c r="L87" i="12"/>
  <c r="K87" i="12"/>
  <c r="J87" i="12"/>
  <c r="I87" i="12"/>
  <c r="H87" i="12"/>
  <c r="G87" i="12"/>
  <c r="F87" i="12"/>
  <c r="D87" i="12"/>
  <c r="C87" i="12"/>
  <c r="B87" i="12"/>
  <c r="O87" i="13"/>
  <c r="N87" i="13"/>
  <c r="M87" i="13"/>
  <c r="L87" i="13"/>
  <c r="K87" i="13"/>
  <c r="J87" i="13"/>
  <c r="I87" i="13"/>
  <c r="H87" i="13"/>
  <c r="G87" i="13"/>
  <c r="F87" i="13"/>
  <c r="D87" i="13"/>
  <c r="C87" i="13"/>
  <c r="B87" i="13"/>
  <c r="O87" i="14"/>
  <c r="N87" i="14"/>
  <c r="M87" i="14"/>
  <c r="L87" i="14"/>
  <c r="K87" i="14"/>
  <c r="J87" i="14"/>
  <c r="I87" i="14"/>
  <c r="H87" i="14"/>
  <c r="G87" i="14"/>
  <c r="F87" i="14"/>
  <c r="D87" i="14"/>
  <c r="C87" i="14"/>
  <c r="B87" i="14"/>
  <c r="O87" i="15"/>
  <c r="N87" i="15"/>
  <c r="M87" i="15"/>
  <c r="L87" i="15"/>
  <c r="K87" i="15"/>
  <c r="J87" i="15"/>
  <c r="I87" i="15"/>
  <c r="H87" i="15"/>
  <c r="G87" i="15"/>
  <c r="F87" i="15"/>
  <c r="D87" i="15"/>
  <c r="C87" i="15"/>
  <c r="B87" i="15"/>
  <c r="O87" i="16"/>
  <c r="N87" i="16"/>
  <c r="M87" i="16"/>
  <c r="L87" i="16"/>
  <c r="K87" i="16"/>
  <c r="J87" i="16"/>
  <c r="I87" i="16"/>
  <c r="H87" i="16"/>
  <c r="H115" i="16" s="1"/>
  <c r="G87" i="16"/>
  <c r="F87" i="16"/>
  <c r="D87" i="16"/>
  <c r="C87" i="16"/>
  <c r="B87" i="16"/>
  <c r="O87" i="17"/>
  <c r="N87" i="17"/>
  <c r="M87" i="17"/>
  <c r="L87" i="17"/>
  <c r="K87" i="17"/>
  <c r="J87" i="17"/>
  <c r="I87" i="17"/>
  <c r="H87" i="17"/>
  <c r="G87" i="17"/>
  <c r="F87" i="17"/>
  <c r="D87" i="17"/>
  <c r="C87" i="17"/>
  <c r="B87" i="17"/>
  <c r="O87" i="18"/>
  <c r="N87" i="18"/>
  <c r="M87" i="18"/>
  <c r="L87" i="18"/>
  <c r="K87" i="18"/>
  <c r="J87" i="18"/>
  <c r="I87" i="18"/>
  <c r="H87" i="18"/>
  <c r="G87" i="18"/>
  <c r="F87" i="18"/>
  <c r="D87" i="18"/>
  <c r="C87" i="18"/>
  <c r="B87" i="18"/>
  <c r="O87" i="19"/>
  <c r="N87" i="19"/>
  <c r="M87" i="19"/>
  <c r="L87" i="19"/>
  <c r="K87" i="19"/>
  <c r="J87" i="19"/>
  <c r="I87" i="19"/>
  <c r="H87" i="19"/>
  <c r="G87" i="19"/>
  <c r="F87" i="19"/>
  <c r="D87" i="19"/>
  <c r="C87" i="19"/>
  <c r="B87" i="19"/>
  <c r="O87" i="20"/>
  <c r="N87" i="20"/>
  <c r="M87" i="20"/>
  <c r="L87" i="20"/>
  <c r="K87" i="20"/>
  <c r="J87" i="20"/>
  <c r="I87" i="20"/>
  <c r="H87" i="20"/>
  <c r="G87" i="20"/>
  <c r="F87" i="20"/>
  <c r="D87" i="20"/>
  <c r="C87" i="20"/>
  <c r="B87" i="20"/>
  <c r="O87" i="21"/>
  <c r="N87" i="21"/>
  <c r="M87" i="21"/>
  <c r="L87" i="21"/>
  <c r="K87" i="21"/>
  <c r="J87" i="21"/>
  <c r="I87" i="21"/>
  <c r="H87" i="21"/>
  <c r="G87" i="21"/>
  <c r="F87" i="21"/>
  <c r="D87" i="21"/>
  <c r="C87" i="21"/>
  <c r="B87" i="21"/>
  <c r="O87" i="22"/>
  <c r="N87" i="22"/>
  <c r="M87" i="22"/>
  <c r="L87" i="22"/>
  <c r="K87" i="22"/>
  <c r="J87" i="22"/>
  <c r="I87" i="22"/>
  <c r="H87" i="22"/>
  <c r="G87" i="22"/>
  <c r="F87" i="22"/>
  <c r="D87" i="22"/>
  <c r="C87" i="22"/>
  <c r="B87" i="22"/>
  <c r="O87" i="23"/>
  <c r="N87" i="23"/>
  <c r="M87" i="23"/>
  <c r="L87" i="23"/>
  <c r="K87" i="23"/>
  <c r="J87" i="23"/>
  <c r="I87" i="23"/>
  <c r="H87" i="23"/>
  <c r="G87" i="23"/>
  <c r="F87" i="23"/>
  <c r="D87" i="23"/>
  <c r="C87" i="23"/>
  <c r="B87" i="23"/>
  <c r="O87" i="24"/>
  <c r="N87" i="24"/>
  <c r="M87" i="24"/>
  <c r="L87" i="24"/>
  <c r="K87" i="24"/>
  <c r="J87" i="24"/>
  <c r="I87" i="24"/>
  <c r="H87" i="24"/>
  <c r="G87" i="24"/>
  <c r="F87" i="24"/>
  <c r="D87" i="24"/>
  <c r="C87" i="24"/>
  <c r="B87" i="24"/>
  <c r="O87" i="25"/>
  <c r="N87" i="25"/>
  <c r="M87" i="25"/>
  <c r="L87" i="25"/>
  <c r="K87" i="25"/>
  <c r="J87" i="25"/>
  <c r="I87" i="25"/>
  <c r="H87" i="25"/>
  <c r="G87" i="25"/>
  <c r="F87" i="25"/>
  <c r="D87" i="25"/>
  <c r="C87" i="25"/>
  <c r="B87" i="25"/>
  <c r="O87" i="26"/>
  <c r="N87" i="26"/>
  <c r="M87" i="26"/>
  <c r="L87" i="26"/>
  <c r="K87" i="26"/>
  <c r="J87" i="26"/>
  <c r="I87" i="26"/>
  <c r="H87" i="26"/>
  <c r="G87" i="26"/>
  <c r="F87" i="26"/>
  <c r="D87" i="26"/>
  <c r="C87" i="26"/>
  <c r="B87" i="26"/>
  <c r="O87" i="27"/>
  <c r="N87" i="27"/>
  <c r="M87" i="27"/>
  <c r="L87" i="27"/>
  <c r="K87" i="27"/>
  <c r="J87" i="27"/>
  <c r="I87" i="27"/>
  <c r="H87" i="27"/>
  <c r="G87" i="27"/>
  <c r="F87" i="27"/>
  <c r="D87" i="27"/>
  <c r="C87" i="27"/>
  <c r="B87" i="27"/>
  <c r="O87" i="28"/>
  <c r="N87" i="28"/>
  <c r="M87" i="28"/>
  <c r="L87" i="28"/>
  <c r="K87" i="28"/>
  <c r="J87" i="28"/>
  <c r="I87" i="28"/>
  <c r="H87" i="28"/>
  <c r="H115" i="28" s="1"/>
  <c r="G87" i="28"/>
  <c r="F87" i="28"/>
  <c r="D87" i="28"/>
  <c r="C87" i="28"/>
  <c r="B87" i="28"/>
  <c r="O87" i="29"/>
  <c r="N87" i="29"/>
  <c r="M87" i="29"/>
  <c r="L87" i="29"/>
  <c r="K87" i="29"/>
  <c r="J87" i="29"/>
  <c r="I87" i="29"/>
  <c r="H87" i="29"/>
  <c r="G87" i="29"/>
  <c r="F87" i="29"/>
  <c r="D87" i="29"/>
  <c r="C87" i="29"/>
  <c r="B87" i="29"/>
  <c r="O87" i="30"/>
  <c r="N87" i="30"/>
  <c r="M87" i="30"/>
  <c r="L87" i="30"/>
  <c r="K87" i="30"/>
  <c r="J87" i="30"/>
  <c r="I87" i="30"/>
  <c r="H87" i="30"/>
  <c r="G87" i="30"/>
  <c r="F87" i="30"/>
  <c r="D87" i="30"/>
  <c r="C87" i="30"/>
  <c r="B87" i="30"/>
  <c r="O87" i="31"/>
  <c r="N87" i="31"/>
  <c r="M87" i="31"/>
  <c r="L87" i="31"/>
  <c r="K87" i="31"/>
  <c r="J87" i="31"/>
  <c r="I87" i="31"/>
  <c r="H87" i="31"/>
  <c r="G87" i="31"/>
  <c r="F87" i="31"/>
  <c r="D87" i="31"/>
  <c r="C87" i="31"/>
  <c r="B87" i="31"/>
  <c r="O87" i="32"/>
  <c r="N87" i="32"/>
  <c r="M87" i="32"/>
  <c r="L87" i="32"/>
  <c r="K87" i="32"/>
  <c r="J87" i="32"/>
  <c r="I87" i="32"/>
  <c r="H87" i="32"/>
  <c r="G87" i="32"/>
  <c r="F87" i="32"/>
  <c r="D87" i="32"/>
  <c r="C87" i="32"/>
  <c r="B87" i="32"/>
  <c r="O87" i="1"/>
  <c r="N87" i="1"/>
  <c r="M87" i="1"/>
  <c r="L87" i="1"/>
  <c r="K87" i="1"/>
  <c r="J87" i="1"/>
  <c r="I87" i="1"/>
  <c r="H87" i="1"/>
  <c r="G87" i="1"/>
  <c r="F87" i="1"/>
  <c r="D87" i="1"/>
  <c r="C87" i="1"/>
  <c r="B87" i="1"/>
  <c r="S115" i="2"/>
  <c r="O115" i="2"/>
  <c r="N115" i="2"/>
  <c r="M115" i="2"/>
  <c r="L115" i="2"/>
  <c r="R115" i="2" s="1"/>
  <c r="K115" i="2"/>
  <c r="J115" i="2"/>
  <c r="I115" i="2"/>
  <c r="H115" i="2"/>
  <c r="G115" i="2"/>
  <c r="F115" i="2"/>
  <c r="D115" i="2"/>
  <c r="C115" i="2"/>
  <c r="B115" i="2"/>
  <c r="O114" i="2"/>
  <c r="N114" i="2"/>
  <c r="U113" i="2"/>
  <c r="T113" i="2"/>
  <c r="S113" i="2"/>
  <c r="R113" i="2"/>
  <c r="S112" i="2"/>
  <c r="R112" i="2"/>
  <c r="E112" i="2"/>
  <c r="U112" i="2" s="1"/>
  <c r="S111" i="2"/>
  <c r="R111" i="2"/>
  <c r="E111" i="2"/>
  <c r="S110" i="2"/>
  <c r="R110" i="2"/>
  <c r="E110" i="2"/>
  <c r="T110" i="2" s="1"/>
  <c r="S109" i="2"/>
  <c r="R109" i="2"/>
  <c r="E109" i="2"/>
  <c r="U109" i="2" s="1"/>
  <c r="S108" i="2"/>
  <c r="R108" i="2"/>
  <c r="E108" i="2"/>
  <c r="U108" i="2" s="1"/>
  <c r="S107" i="2"/>
  <c r="R107" i="2"/>
  <c r="E107" i="2"/>
  <c r="S106" i="2"/>
  <c r="R106" i="2"/>
  <c r="E106" i="2"/>
  <c r="S105" i="2"/>
  <c r="R105" i="2"/>
  <c r="E105" i="2"/>
  <c r="T105" i="2" s="1"/>
  <c r="U104" i="2"/>
  <c r="S104" i="2"/>
  <c r="R104" i="2"/>
  <c r="E104" i="2"/>
  <c r="T104" i="2" s="1"/>
  <c r="S103" i="2"/>
  <c r="R103" i="2"/>
  <c r="E103" i="2"/>
  <c r="U102" i="2"/>
  <c r="S102" i="2"/>
  <c r="R102" i="2"/>
  <c r="E102" i="2"/>
  <c r="T102" i="2" s="1"/>
  <c r="S101" i="2"/>
  <c r="R101" i="2"/>
  <c r="E101" i="2"/>
  <c r="U101" i="2" s="1"/>
  <c r="T100" i="2"/>
  <c r="S100" i="2"/>
  <c r="R100" i="2"/>
  <c r="E100" i="2"/>
  <c r="U100" i="2" s="1"/>
  <c r="S99" i="2"/>
  <c r="R99" i="2"/>
  <c r="E99" i="2"/>
  <c r="S98" i="2"/>
  <c r="R98" i="2"/>
  <c r="E98" i="2"/>
  <c r="S97" i="2"/>
  <c r="M97" i="2"/>
  <c r="M114" i="2" s="1"/>
  <c r="S114" i="2" s="1"/>
  <c r="L97" i="2"/>
  <c r="R97" i="2" s="1"/>
  <c r="K97" i="2"/>
  <c r="K114" i="2" s="1"/>
  <c r="J97" i="2"/>
  <c r="J114" i="2" s="1"/>
  <c r="I97" i="2"/>
  <c r="I114" i="2" s="1"/>
  <c r="H97" i="2"/>
  <c r="H114" i="2" s="1"/>
  <c r="G97" i="2"/>
  <c r="G114" i="2" s="1"/>
  <c r="F97" i="2"/>
  <c r="F114" i="2" s="1"/>
  <c r="D97" i="2"/>
  <c r="D114" i="2" s="1"/>
  <c r="C97" i="2"/>
  <c r="C114" i="2" s="1"/>
  <c r="B97" i="2"/>
  <c r="B114" i="2" s="1"/>
  <c r="O115" i="3"/>
  <c r="N115" i="3"/>
  <c r="M115" i="3"/>
  <c r="S115" i="3" s="1"/>
  <c r="L115" i="3"/>
  <c r="R115" i="3" s="1"/>
  <c r="K115" i="3"/>
  <c r="J115" i="3"/>
  <c r="I115" i="3"/>
  <c r="H115" i="3"/>
  <c r="G115" i="3"/>
  <c r="F115" i="3"/>
  <c r="D115" i="3"/>
  <c r="C115" i="3"/>
  <c r="B115" i="3"/>
  <c r="O114" i="3"/>
  <c r="N114" i="3"/>
  <c r="U113" i="3"/>
  <c r="T113" i="3"/>
  <c r="S113" i="3"/>
  <c r="R113" i="3"/>
  <c r="S112" i="3"/>
  <c r="R112" i="3"/>
  <c r="E112" i="3"/>
  <c r="U112" i="3" s="1"/>
  <c r="T111" i="3"/>
  <c r="S111" i="3"/>
  <c r="R111" i="3"/>
  <c r="E111" i="3"/>
  <c r="U111" i="3" s="1"/>
  <c r="S110" i="3"/>
  <c r="R110" i="3"/>
  <c r="E110" i="3"/>
  <c r="U110" i="3" s="1"/>
  <c r="S109" i="3"/>
  <c r="R109" i="3"/>
  <c r="E109" i="3"/>
  <c r="S108" i="3"/>
  <c r="R108" i="3"/>
  <c r="E108" i="3"/>
  <c r="T108" i="3" s="1"/>
  <c r="U107" i="3"/>
  <c r="T107" i="3"/>
  <c r="S107" i="3"/>
  <c r="R107" i="3"/>
  <c r="E107" i="3"/>
  <c r="S106" i="3"/>
  <c r="R106" i="3"/>
  <c r="E106" i="3"/>
  <c r="U105" i="3"/>
  <c r="T105" i="3"/>
  <c r="S105" i="3"/>
  <c r="R105" i="3"/>
  <c r="E105" i="3"/>
  <c r="S104" i="3"/>
  <c r="R104" i="3"/>
  <c r="E104" i="3"/>
  <c r="U104" i="3" s="1"/>
  <c r="S103" i="3"/>
  <c r="R103" i="3"/>
  <c r="E103" i="3"/>
  <c r="U103" i="3" s="1"/>
  <c r="T102" i="3"/>
  <c r="S102" i="3"/>
  <c r="R102" i="3"/>
  <c r="E102" i="3"/>
  <c r="U102" i="3" s="1"/>
  <c r="S101" i="3"/>
  <c r="R101" i="3"/>
  <c r="E101" i="3"/>
  <c r="S100" i="3"/>
  <c r="R100" i="3"/>
  <c r="E100" i="3"/>
  <c r="T100" i="3" s="1"/>
  <c r="S99" i="3"/>
  <c r="R99" i="3"/>
  <c r="E99" i="3"/>
  <c r="U99" i="3" s="1"/>
  <c r="S98" i="3"/>
  <c r="R98" i="3"/>
  <c r="E98" i="3"/>
  <c r="M97" i="3"/>
  <c r="S97" i="3" s="1"/>
  <c r="L97" i="3"/>
  <c r="K97" i="3"/>
  <c r="K114" i="3" s="1"/>
  <c r="J97" i="3"/>
  <c r="J114" i="3" s="1"/>
  <c r="I97" i="3"/>
  <c r="I114" i="3" s="1"/>
  <c r="H97" i="3"/>
  <c r="H114" i="3" s="1"/>
  <c r="G97" i="3"/>
  <c r="G114" i="3" s="1"/>
  <c r="F97" i="3"/>
  <c r="F114" i="3" s="1"/>
  <c r="D97" i="3"/>
  <c r="D114" i="3" s="1"/>
  <c r="C97" i="3"/>
  <c r="C114" i="3" s="1"/>
  <c r="B97" i="3"/>
  <c r="B114" i="3" s="1"/>
  <c r="O115" i="4"/>
  <c r="N115" i="4"/>
  <c r="M115" i="4"/>
  <c r="S115" i="4" s="1"/>
  <c r="L115" i="4"/>
  <c r="R115" i="4" s="1"/>
  <c r="K115" i="4"/>
  <c r="J115" i="4"/>
  <c r="I115" i="4"/>
  <c r="H115" i="4"/>
  <c r="G115" i="4"/>
  <c r="F115" i="4"/>
  <c r="D115" i="4"/>
  <c r="C115" i="4"/>
  <c r="B115" i="4"/>
  <c r="O114" i="4"/>
  <c r="N114" i="4"/>
  <c r="U113" i="4"/>
  <c r="T113" i="4"/>
  <c r="S113" i="4"/>
  <c r="R113" i="4"/>
  <c r="S112" i="4"/>
  <c r="R112" i="4"/>
  <c r="E112" i="4"/>
  <c r="S111" i="4"/>
  <c r="R111" i="4"/>
  <c r="E111" i="4"/>
  <c r="T111" i="4" s="1"/>
  <c r="T110" i="4"/>
  <c r="S110" i="4"/>
  <c r="R110" i="4"/>
  <c r="E110" i="4"/>
  <c r="U110" i="4" s="1"/>
  <c r="S109" i="4"/>
  <c r="R109" i="4"/>
  <c r="E109" i="4"/>
  <c r="T108" i="4"/>
  <c r="S108" i="4"/>
  <c r="R108" i="4"/>
  <c r="E108" i="4"/>
  <c r="U108" i="4" s="1"/>
  <c r="S107" i="4"/>
  <c r="R107" i="4"/>
  <c r="E107" i="4"/>
  <c r="U107" i="4" s="1"/>
  <c r="S106" i="4"/>
  <c r="R106" i="4"/>
  <c r="E106" i="4"/>
  <c r="S105" i="4"/>
  <c r="R105" i="4"/>
  <c r="E105" i="4"/>
  <c r="T105" i="4" s="1"/>
  <c r="S104" i="4"/>
  <c r="R104" i="4"/>
  <c r="E104" i="4"/>
  <c r="S103" i="4"/>
  <c r="R103" i="4"/>
  <c r="E103" i="4"/>
  <c r="T103" i="4" s="1"/>
  <c r="U102" i="4"/>
  <c r="S102" i="4"/>
  <c r="R102" i="4"/>
  <c r="E102" i="4"/>
  <c r="T102" i="4" s="1"/>
  <c r="S101" i="4"/>
  <c r="R101" i="4"/>
  <c r="E101" i="4"/>
  <c r="U100" i="4"/>
  <c r="S100" i="4"/>
  <c r="R100" i="4"/>
  <c r="E100" i="4"/>
  <c r="T100" i="4" s="1"/>
  <c r="S99" i="4"/>
  <c r="R99" i="4"/>
  <c r="E99" i="4"/>
  <c r="U99" i="4" s="1"/>
  <c r="S98" i="4"/>
  <c r="R98" i="4"/>
  <c r="E98" i="4"/>
  <c r="M97" i="4"/>
  <c r="M114" i="4" s="1"/>
  <c r="S114" i="4" s="1"/>
  <c r="L97" i="4"/>
  <c r="R97" i="4" s="1"/>
  <c r="K97" i="4"/>
  <c r="K114" i="4" s="1"/>
  <c r="J97" i="4"/>
  <c r="J114" i="4" s="1"/>
  <c r="I97" i="4"/>
  <c r="I114" i="4" s="1"/>
  <c r="H97" i="4"/>
  <c r="H114" i="4" s="1"/>
  <c r="G97" i="4"/>
  <c r="G114" i="4" s="1"/>
  <c r="F97" i="4"/>
  <c r="F114" i="4" s="1"/>
  <c r="D97" i="4"/>
  <c r="D114" i="4" s="1"/>
  <c r="C97" i="4"/>
  <c r="C114" i="4" s="1"/>
  <c r="B97" i="4"/>
  <c r="B114" i="4" s="1"/>
  <c r="O115" i="5"/>
  <c r="N115" i="5"/>
  <c r="M115" i="5"/>
  <c r="S115" i="5" s="1"/>
  <c r="L115" i="5"/>
  <c r="R115" i="5" s="1"/>
  <c r="K115" i="5"/>
  <c r="J115" i="5"/>
  <c r="I115" i="5"/>
  <c r="H115" i="5"/>
  <c r="G115" i="5"/>
  <c r="F115" i="5"/>
  <c r="D115" i="5"/>
  <c r="C115" i="5"/>
  <c r="B115" i="5"/>
  <c r="O114" i="5"/>
  <c r="N114" i="5"/>
  <c r="U113" i="5"/>
  <c r="T113" i="5"/>
  <c r="S113" i="5"/>
  <c r="R113" i="5"/>
  <c r="S112" i="5"/>
  <c r="R112" i="5"/>
  <c r="E112" i="5"/>
  <c r="T111" i="5"/>
  <c r="S111" i="5"/>
  <c r="R111" i="5"/>
  <c r="E111" i="5"/>
  <c r="U111" i="5" s="1"/>
  <c r="S110" i="5"/>
  <c r="R110" i="5"/>
  <c r="E110" i="5"/>
  <c r="U110" i="5" s="1"/>
  <c r="S109" i="5"/>
  <c r="R109" i="5"/>
  <c r="E109" i="5"/>
  <c r="U109" i="5" s="1"/>
  <c r="S108" i="5"/>
  <c r="R108" i="5"/>
  <c r="E108" i="5"/>
  <c r="U108" i="5" s="1"/>
  <c r="S107" i="5"/>
  <c r="R107" i="5"/>
  <c r="E107" i="5"/>
  <c r="S106" i="5"/>
  <c r="R106" i="5"/>
  <c r="E106" i="5"/>
  <c r="T106" i="5" s="1"/>
  <c r="S105" i="5"/>
  <c r="R105" i="5"/>
  <c r="E105" i="5"/>
  <c r="U105" i="5" s="1"/>
  <c r="S104" i="5"/>
  <c r="R104" i="5"/>
  <c r="E104" i="5"/>
  <c r="S103" i="5"/>
  <c r="R103" i="5"/>
  <c r="E103" i="5"/>
  <c r="U103" i="5" s="1"/>
  <c r="S102" i="5"/>
  <c r="R102" i="5"/>
  <c r="E102" i="5"/>
  <c r="U102" i="5" s="1"/>
  <c r="S101" i="5"/>
  <c r="R101" i="5"/>
  <c r="E101" i="5"/>
  <c r="U101" i="5" s="1"/>
  <c r="S100" i="5"/>
  <c r="R100" i="5"/>
  <c r="E100" i="5"/>
  <c r="U100" i="5" s="1"/>
  <c r="S99" i="5"/>
  <c r="R99" i="5"/>
  <c r="E99" i="5"/>
  <c r="S98" i="5"/>
  <c r="R98" i="5"/>
  <c r="E98" i="5"/>
  <c r="T98" i="5" s="1"/>
  <c r="M97" i="5"/>
  <c r="S97" i="5" s="1"/>
  <c r="L97" i="5"/>
  <c r="L114" i="5" s="1"/>
  <c r="R114" i="5" s="1"/>
  <c r="K97" i="5"/>
  <c r="K114" i="5" s="1"/>
  <c r="J97" i="5"/>
  <c r="J114" i="5" s="1"/>
  <c r="I97" i="5"/>
  <c r="I114" i="5" s="1"/>
  <c r="H97" i="5"/>
  <c r="H114" i="5" s="1"/>
  <c r="G97" i="5"/>
  <c r="G114" i="5" s="1"/>
  <c r="F97" i="5"/>
  <c r="F114" i="5" s="1"/>
  <c r="D97" i="5"/>
  <c r="D114" i="5" s="1"/>
  <c r="C97" i="5"/>
  <c r="C114" i="5" s="1"/>
  <c r="B97" i="5"/>
  <c r="B114" i="5" s="1"/>
  <c r="O115" i="6"/>
  <c r="N115" i="6"/>
  <c r="M115" i="6"/>
  <c r="S115" i="6" s="1"/>
  <c r="L115" i="6"/>
  <c r="R115" i="6" s="1"/>
  <c r="K115" i="6"/>
  <c r="J115" i="6"/>
  <c r="I115" i="6"/>
  <c r="H115" i="6"/>
  <c r="G115" i="6"/>
  <c r="F115" i="6"/>
  <c r="D115" i="6"/>
  <c r="C115" i="6"/>
  <c r="B115" i="6"/>
  <c r="O114" i="6"/>
  <c r="N114" i="6"/>
  <c r="U113" i="6"/>
  <c r="T113" i="6"/>
  <c r="S113" i="6"/>
  <c r="R113" i="6"/>
  <c r="S112" i="6"/>
  <c r="R112" i="6"/>
  <c r="E112" i="6"/>
  <c r="U112" i="6" s="1"/>
  <c r="T111" i="6"/>
  <c r="S111" i="6"/>
  <c r="R111" i="6"/>
  <c r="E111" i="6"/>
  <c r="U111" i="6" s="1"/>
  <c r="S110" i="6"/>
  <c r="R110" i="6"/>
  <c r="E110" i="6"/>
  <c r="S109" i="6"/>
  <c r="R109" i="6"/>
  <c r="E109" i="6"/>
  <c r="T109" i="6" s="1"/>
  <c r="T108" i="6"/>
  <c r="S108" i="6"/>
  <c r="R108" i="6"/>
  <c r="E108" i="6"/>
  <c r="U108" i="6" s="1"/>
  <c r="S107" i="6"/>
  <c r="R107" i="6"/>
  <c r="E107" i="6"/>
  <c r="T106" i="6"/>
  <c r="S106" i="6"/>
  <c r="R106" i="6"/>
  <c r="E106" i="6"/>
  <c r="U106" i="6" s="1"/>
  <c r="S105" i="6"/>
  <c r="R105" i="6"/>
  <c r="E105" i="6"/>
  <c r="U105" i="6" s="1"/>
  <c r="S104" i="6"/>
  <c r="R104" i="6"/>
  <c r="E104" i="6"/>
  <c r="U104" i="6" s="1"/>
  <c r="S103" i="6"/>
  <c r="R103" i="6"/>
  <c r="E103" i="6"/>
  <c r="U103" i="6" s="1"/>
  <c r="S102" i="6"/>
  <c r="R102" i="6"/>
  <c r="E102" i="6"/>
  <c r="S101" i="6"/>
  <c r="R101" i="6"/>
  <c r="E101" i="6"/>
  <c r="T101" i="6" s="1"/>
  <c r="S100" i="6"/>
  <c r="R100" i="6"/>
  <c r="E100" i="6"/>
  <c r="U100" i="6" s="1"/>
  <c r="S99" i="6"/>
  <c r="R99" i="6"/>
  <c r="E99" i="6"/>
  <c r="S98" i="6"/>
  <c r="R98" i="6"/>
  <c r="E98" i="6"/>
  <c r="U98" i="6" s="1"/>
  <c r="R97" i="6"/>
  <c r="M97" i="6"/>
  <c r="M114" i="6" s="1"/>
  <c r="S114" i="6" s="1"/>
  <c r="L97" i="6"/>
  <c r="L114" i="6" s="1"/>
  <c r="R114" i="6" s="1"/>
  <c r="K97" i="6"/>
  <c r="K114" i="6" s="1"/>
  <c r="J97" i="6"/>
  <c r="J114" i="6" s="1"/>
  <c r="I97" i="6"/>
  <c r="I114" i="6" s="1"/>
  <c r="H97" i="6"/>
  <c r="H114" i="6" s="1"/>
  <c r="G97" i="6"/>
  <c r="G114" i="6" s="1"/>
  <c r="F97" i="6"/>
  <c r="F114" i="6" s="1"/>
  <c r="D97" i="6"/>
  <c r="D114" i="6" s="1"/>
  <c r="C97" i="6"/>
  <c r="C114" i="6" s="1"/>
  <c r="B97" i="6"/>
  <c r="B114" i="6" s="1"/>
  <c r="O115" i="7"/>
  <c r="N115" i="7"/>
  <c r="M115" i="7"/>
  <c r="S115" i="7" s="1"/>
  <c r="L115" i="7"/>
  <c r="R115" i="7" s="1"/>
  <c r="J115" i="7"/>
  <c r="I115" i="7"/>
  <c r="H115" i="7"/>
  <c r="G115" i="7"/>
  <c r="F115" i="7"/>
  <c r="D115" i="7"/>
  <c r="C115" i="7"/>
  <c r="B115" i="7"/>
  <c r="O114" i="7"/>
  <c r="N114" i="7"/>
  <c r="U113" i="7"/>
  <c r="T113" i="7"/>
  <c r="S113" i="7"/>
  <c r="R113" i="7"/>
  <c r="U112" i="7"/>
  <c r="S112" i="7"/>
  <c r="R112" i="7"/>
  <c r="E112" i="7"/>
  <c r="T112" i="7" s="1"/>
  <c r="S111" i="7"/>
  <c r="R111" i="7"/>
  <c r="E111" i="7"/>
  <c r="S110" i="7"/>
  <c r="R110" i="7"/>
  <c r="E110" i="7"/>
  <c r="S109" i="7"/>
  <c r="R109" i="7"/>
  <c r="E109" i="7"/>
  <c r="S108" i="7"/>
  <c r="R108" i="7"/>
  <c r="E108" i="7"/>
  <c r="U108" i="7" s="1"/>
  <c r="S107" i="7"/>
  <c r="R107" i="7"/>
  <c r="E107" i="7"/>
  <c r="U107" i="7" s="1"/>
  <c r="U106" i="7"/>
  <c r="S106" i="7"/>
  <c r="R106" i="7"/>
  <c r="E106" i="7"/>
  <c r="T106" i="7" s="1"/>
  <c r="S105" i="7"/>
  <c r="R105" i="7"/>
  <c r="E105" i="7"/>
  <c r="U104" i="7"/>
  <c r="S104" i="7"/>
  <c r="R104" i="7"/>
  <c r="E104" i="7"/>
  <c r="T104" i="7" s="1"/>
  <c r="S103" i="7"/>
  <c r="R103" i="7"/>
  <c r="E103" i="7"/>
  <c r="S102" i="7"/>
  <c r="R102" i="7"/>
  <c r="E102" i="7"/>
  <c r="S101" i="7"/>
  <c r="R101" i="7"/>
  <c r="E101" i="7"/>
  <c r="S100" i="7"/>
  <c r="R100" i="7"/>
  <c r="E100" i="7"/>
  <c r="U100" i="7" s="1"/>
  <c r="S99" i="7"/>
  <c r="R99" i="7"/>
  <c r="E99" i="7"/>
  <c r="U99" i="7" s="1"/>
  <c r="S98" i="7"/>
  <c r="R98" i="7"/>
  <c r="E98" i="7"/>
  <c r="U98" i="7" s="1"/>
  <c r="M97" i="7"/>
  <c r="L97" i="7"/>
  <c r="L114" i="7" s="1"/>
  <c r="R114" i="7" s="1"/>
  <c r="K97" i="7"/>
  <c r="K114" i="7" s="1"/>
  <c r="J97" i="7"/>
  <c r="J114" i="7" s="1"/>
  <c r="I97" i="7"/>
  <c r="I114" i="7" s="1"/>
  <c r="H97" i="7"/>
  <c r="H114" i="7" s="1"/>
  <c r="G97" i="7"/>
  <c r="G114" i="7" s="1"/>
  <c r="F97" i="7"/>
  <c r="F114" i="7" s="1"/>
  <c r="D97" i="7"/>
  <c r="D114" i="7" s="1"/>
  <c r="C97" i="7"/>
  <c r="C114" i="7" s="1"/>
  <c r="B97" i="7"/>
  <c r="B114" i="7" s="1"/>
  <c r="O115" i="8"/>
  <c r="N115" i="8"/>
  <c r="M115" i="8"/>
  <c r="S115" i="8" s="1"/>
  <c r="L115" i="8"/>
  <c r="R115" i="8" s="1"/>
  <c r="K115" i="8"/>
  <c r="J115" i="8"/>
  <c r="I115" i="8"/>
  <c r="H115" i="8"/>
  <c r="G115" i="8"/>
  <c r="F115" i="8"/>
  <c r="D115" i="8"/>
  <c r="C115" i="8"/>
  <c r="B115" i="8"/>
  <c r="O114" i="8"/>
  <c r="N114" i="8"/>
  <c r="F114" i="8"/>
  <c r="U113" i="8"/>
  <c r="T113" i="8"/>
  <c r="S113" i="8"/>
  <c r="R113" i="8"/>
  <c r="S112" i="8"/>
  <c r="R112" i="8"/>
  <c r="E112" i="8"/>
  <c r="U112" i="8" s="1"/>
  <c r="S111" i="8"/>
  <c r="R111" i="8"/>
  <c r="E111" i="8"/>
  <c r="T111" i="8" s="1"/>
  <c r="S110" i="8"/>
  <c r="R110" i="8"/>
  <c r="E110" i="8"/>
  <c r="U110" i="8" s="1"/>
  <c r="U109" i="8"/>
  <c r="S109" i="8"/>
  <c r="R109" i="8"/>
  <c r="E109" i="8"/>
  <c r="T109" i="8" s="1"/>
  <c r="S108" i="8"/>
  <c r="R108" i="8"/>
  <c r="E108" i="8"/>
  <c r="S107" i="8"/>
  <c r="R107" i="8"/>
  <c r="E107" i="8"/>
  <c r="T107" i="8" s="1"/>
  <c r="S106" i="8"/>
  <c r="R106" i="8"/>
  <c r="E106" i="8"/>
  <c r="U106" i="8" s="1"/>
  <c r="S105" i="8"/>
  <c r="R105" i="8"/>
  <c r="E105" i="8"/>
  <c r="T104" i="8"/>
  <c r="S104" i="8"/>
  <c r="R104" i="8"/>
  <c r="E104" i="8"/>
  <c r="U104" i="8" s="1"/>
  <c r="U103" i="8"/>
  <c r="S103" i="8"/>
  <c r="R103" i="8"/>
  <c r="E103" i="8"/>
  <c r="T103" i="8" s="1"/>
  <c r="S102" i="8"/>
  <c r="R102" i="8"/>
  <c r="E102" i="8"/>
  <c r="U102" i="8" s="1"/>
  <c r="U101" i="8"/>
  <c r="T101" i="8"/>
  <c r="S101" i="8"/>
  <c r="R101" i="8"/>
  <c r="E101" i="8"/>
  <c r="S100" i="8"/>
  <c r="R100" i="8"/>
  <c r="E100" i="8"/>
  <c r="S99" i="8"/>
  <c r="R99" i="8"/>
  <c r="E99" i="8"/>
  <c r="T99" i="8" s="1"/>
  <c r="T98" i="8"/>
  <c r="S98" i="8"/>
  <c r="R98" i="8"/>
  <c r="E98" i="8"/>
  <c r="U98" i="8" s="1"/>
  <c r="M97" i="8"/>
  <c r="L97" i="8"/>
  <c r="K97" i="8"/>
  <c r="K114" i="8" s="1"/>
  <c r="J97" i="8"/>
  <c r="J114" i="8" s="1"/>
  <c r="I97" i="8"/>
  <c r="I114" i="8" s="1"/>
  <c r="H97" i="8"/>
  <c r="H114" i="8" s="1"/>
  <c r="G97" i="8"/>
  <c r="G114" i="8" s="1"/>
  <c r="F97" i="8"/>
  <c r="D97" i="8"/>
  <c r="D114" i="8" s="1"/>
  <c r="C97" i="8"/>
  <c r="C114" i="8" s="1"/>
  <c r="B97" i="8"/>
  <c r="B114" i="8" s="1"/>
  <c r="O115" i="9"/>
  <c r="N115" i="9"/>
  <c r="M115" i="9"/>
  <c r="S115" i="9" s="1"/>
  <c r="L115" i="9"/>
  <c r="R115" i="9" s="1"/>
  <c r="K115" i="9"/>
  <c r="J115" i="9"/>
  <c r="I115" i="9"/>
  <c r="H115" i="9"/>
  <c r="G115" i="9"/>
  <c r="F115" i="9"/>
  <c r="D115" i="9"/>
  <c r="C115" i="9"/>
  <c r="B115" i="9"/>
  <c r="O114" i="9"/>
  <c r="N114" i="9"/>
  <c r="U113" i="9"/>
  <c r="T113" i="9"/>
  <c r="S113" i="9"/>
  <c r="R113" i="9"/>
  <c r="U112" i="9"/>
  <c r="T112" i="9"/>
  <c r="S112" i="9"/>
  <c r="R112" i="9"/>
  <c r="E112" i="9"/>
  <c r="S111" i="9"/>
  <c r="R111" i="9"/>
  <c r="E111" i="9"/>
  <c r="S110" i="9"/>
  <c r="R110" i="9"/>
  <c r="E110" i="9"/>
  <c r="T110" i="9" s="1"/>
  <c r="S109" i="9"/>
  <c r="R109" i="9"/>
  <c r="E109" i="9"/>
  <c r="U109" i="9" s="1"/>
  <c r="S108" i="9"/>
  <c r="R108" i="9"/>
  <c r="E108" i="9"/>
  <c r="U107" i="9"/>
  <c r="S107" i="9"/>
  <c r="R107" i="9"/>
  <c r="E107" i="9"/>
  <c r="T107" i="9" s="1"/>
  <c r="S106" i="9"/>
  <c r="R106" i="9"/>
  <c r="E106" i="9"/>
  <c r="T106" i="9" s="1"/>
  <c r="S105" i="9"/>
  <c r="R105" i="9"/>
  <c r="E105" i="9"/>
  <c r="U105" i="9" s="1"/>
  <c r="S104" i="9"/>
  <c r="R104" i="9"/>
  <c r="E104" i="9"/>
  <c r="U104" i="9" s="1"/>
  <c r="S103" i="9"/>
  <c r="R103" i="9"/>
  <c r="E103" i="9"/>
  <c r="S102" i="9"/>
  <c r="R102" i="9"/>
  <c r="E102" i="9"/>
  <c r="T102" i="9" s="1"/>
  <c r="S101" i="9"/>
  <c r="R101" i="9"/>
  <c r="E101" i="9"/>
  <c r="T101" i="9" s="1"/>
  <c r="S100" i="9"/>
  <c r="R100" i="9"/>
  <c r="E100" i="9"/>
  <c r="S99" i="9"/>
  <c r="R99" i="9"/>
  <c r="E99" i="9"/>
  <c r="T99" i="9" s="1"/>
  <c r="S98" i="9"/>
  <c r="R98" i="9"/>
  <c r="E98" i="9"/>
  <c r="T98" i="9" s="1"/>
  <c r="M97" i="9"/>
  <c r="S97" i="9" s="1"/>
  <c r="L97" i="9"/>
  <c r="R97" i="9" s="1"/>
  <c r="K97" i="9"/>
  <c r="K114" i="9" s="1"/>
  <c r="J97" i="9"/>
  <c r="J114" i="9" s="1"/>
  <c r="I97" i="9"/>
  <c r="I114" i="9" s="1"/>
  <c r="H97" i="9"/>
  <c r="H114" i="9" s="1"/>
  <c r="G97" i="9"/>
  <c r="G114" i="9" s="1"/>
  <c r="F97" i="9"/>
  <c r="F114" i="9" s="1"/>
  <c r="D97" i="9"/>
  <c r="D114" i="9" s="1"/>
  <c r="C97" i="9"/>
  <c r="C114" i="9" s="1"/>
  <c r="B97" i="9"/>
  <c r="B114" i="9" s="1"/>
  <c r="R115" i="10"/>
  <c r="O115" i="10"/>
  <c r="N115" i="10"/>
  <c r="M115" i="10"/>
  <c r="S115" i="10" s="1"/>
  <c r="L115" i="10"/>
  <c r="K115" i="10"/>
  <c r="J115" i="10"/>
  <c r="I115" i="10"/>
  <c r="H115" i="10"/>
  <c r="G115" i="10"/>
  <c r="F115" i="10"/>
  <c r="D115" i="10"/>
  <c r="C115" i="10"/>
  <c r="B115" i="10"/>
  <c r="O114" i="10"/>
  <c r="N114" i="10"/>
  <c r="U113" i="10"/>
  <c r="T113" i="10"/>
  <c r="S113" i="10"/>
  <c r="R113" i="10"/>
  <c r="S112" i="10"/>
  <c r="R112" i="10"/>
  <c r="E112" i="10"/>
  <c r="U112" i="10" s="1"/>
  <c r="S111" i="10"/>
  <c r="R111" i="10"/>
  <c r="E111" i="10"/>
  <c r="S110" i="10"/>
  <c r="R110" i="10"/>
  <c r="E110" i="10"/>
  <c r="U110" i="10" s="1"/>
  <c r="U109" i="10"/>
  <c r="S109" i="10"/>
  <c r="R109" i="10"/>
  <c r="E109" i="10"/>
  <c r="T109" i="10" s="1"/>
  <c r="S108" i="10"/>
  <c r="R108" i="10"/>
  <c r="E108" i="10"/>
  <c r="U107" i="10"/>
  <c r="S107" i="10"/>
  <c r="R107" i="10"/>
  <c r="E107" i="10"/>
  <c r="T107" i="10" s="1"/>
  <c r="S106" i="10"/>
  <c r="R106" i="10"/>
  <c r="E106" i="10"/>
  <c r="S105" i="10"/>
  <c r="R105" i="10"/>
  <c r="E105" i="10"/>
  <c r="T105" i="10" s="1"/>
  <c r="S104" i="10"/>
  <c r="R104" i="10"/>
  <c r="E104" i="10"/>
  <c r="S103" i="10"/>
  <c r="R103" i="10"/>
  <c r="E103" i="10"/>
  <c r="U102" i="10"/>
  <c r="S102" i="10"/>
  <c r="R102" i="10"/>
  <c r="E102" i="10"/>
  <c r="T102" i="10" s="1"/>
  <c r="S101" i="10"/>
  <c r="R101" i="10"/>
  <c r="E101" i="10"/>
  <c r="T101" i="10" s="1"/>
  <c r="T100" i="10"/>
  <c r="S100" i="10"/>
  <c r="R100" i="10"/>
  <c r="E100" i="10"/>
  <c r="U100" i="10" s="1"/>
  <c r="S99" i="10"/>
  <c r="R99" i="10"/>
  <c r="E99" i="10"/>
  <c r="U99" i="10" s="1"/>
  <c r="S98" i="10"/>
  <c r="R98" i="10"/>
  <c r="E98" i="10"/>
  <c r="M97" i="10"/>
  <c r="S97" i="10" s="1"/>
  <c r="L97" i="10"/>
  <c r="L114" i="10" s="1"/>
  <c r="R114" i="10" s="1"/>
  <c r="K97" i="10"/>
  <c r="K114" i="10" s="1"/>
  <c r="J97" i="10"/>
  <c r="J114" i="10" s="1"/>
  <c r="I97" i="10"/>
  <c r="I114" i="10" s="1"/>
  <c r="H97" i="10"/>
  <c r="H114" i="10" s="1"/>
  <c r="G97" i="10"/>
  <c r="G114" i="10" s="1"/>
  <c r="F97" i="10"/>
  <c r="F114" i="10" s="1"/>
  <c r="D97" i="10"/>
  <c r="D114" i="10" s="1"/>
  <c r="C97" i="10"/>
  <c r="C114" i="10" s="1"/>
  <c r="B97" i="10"/>
  <c r="B114" i="10" s="1"/>
  <c r="O115" i="11"/>
  <c r="N115" i="11"/>
  <c r="M115" i="11"/>
  <c r="S115" i="11" s="1"/>
  <c r="L115" i="11"/>
  <c r="R115" i="11" s="1"/>
  <c r="K115" i="11"/>
  <c r="J115" i="11"/>
  <c r="I115" i="11"/>
  <c r="H115" i="11"/>
  <c r="G115" i="11"/>
  <c r="F115" i="11"/>
  <c r="D115" i="11"/>
  <c r="C115" i="11"/>
  <c r="B115" i="11"/>
  <c r="O114" i="11"/>
  <c r="N114" i="11"/>
  <c r="U113" i="11"/>
  <c r="T113" i="11"/>
  <c r="S113" i="11"/>
  <c r="R113" i="11"/>
  <c r="S112" i="11"/>
  <c r="R112" i="11"/>
  <c r="E112" i="11"/>
  <c r="T112" i="11" s="1"/>
  <c r="S111" i="11"/>
  <c r="R111" i="11"/>
  <c r="E111" i="11"/>
  <c r="U111" i="11" s="1"/>
  <c r="S110" i="11"/>
  <c r="R110" i="11"/>
  <c r="E110" i="11"/>
  <c r="U110" i="11" s="1"/>
  <c r="S109" i="11"/>
  <c r="R109" i="11"/>
  <c r="E109" i="11"/>
  <c r="S108" i="11"/>
  <c r="R108" i="11"/>
  <c r="E108" i="11"/>
  <c r="T108" i="11" s="1"/>
  <c r="S107" i="11"/>
  <c r="R107" i="11"/>
  <c r="E107" i="11"/>
  <c r="U107" i="11" s="1"/>
  <c r="S106" i="11"/>
  <c r="R106" i="11"/>
  <c r="E106" i="11"/>
  <c r="S105" i="11"/>
  <c r="R105" i="11"/>
  <c r="E105" i="11"/>
  <c r="S104" i="11"/>
  <c r="R104" i="11"/>
  <c r="E104" i="11"/>
  <c r="T104" i="11" s="1"/>
  <c r="S103" i="11"/>
  <c r="R103" i="11"/>
  <c r="E103" i="11"/>
  <c r="S102" i="11"/>
  <c r="R102" i="11"/>
  <c r="E102" i="11"/>
  <c r="T102" i="11" s="1"/>
  <c r="S101" i="11"/>
  <c r="R101" i="11"/>
  <c r="E101" i="11"/>
  <c r="S100" i="11"/>
  <c r="R100" i="11"/>
  <c r="E100" i="11"/>
  <c r="T100" i="11" s="1"/>
  <c r="S99" i="11"/>
  <c r="R99" i="11"/>
  <c r="E99" i="11"/>
  <c r="S98" i="11"/>
  <c r="R98" i="11"/>
  <c r="E98" i="11"/>
  <c r="M97" i="11"/>
  <c r="S97" i="11" s="1"/>
  <c r="L97" i="11"/>
  <c r="R97" i="11" s="1"/>
  <c r="K97" i="11"/>
  <c r="K114" i="11" s="1"/>
  <c r="J97" i="11"/>
  <c r="J114" i="11" s="1"/>
  <c r="I97" i="11"/>
  <c r="I114" i="11" s="1"/>
  <c r="H97" i="11"/>
  <c r="H114" i="11" s="1"/>
  <c r="G97" i="11"/>
  <c r="G114" i="11" s="1"/>
  <c r="F97" i="11"/>
  <c r="F114" i="11" s="1"/>
  <c r="D97" i="11"/>
  <c r="D114" i="11" s="1"/>
  <c r="C97" i="11"/>
  <c r="C114" i="11" s="1"/>
  <c r="B97" i="11"/>
  <c r="B114" i="11" s="1"/>
  <c r="O115" i="12"/>
  <c r="N115" i="12"/>
  <c r="M115" i="12"/>
  <c r="S115" i="12" s="1"/>
  <c r="L115" i="12"/>
  <c r="R115" i="12" s="1"/>
  <c r="K115" i="12"/>
  <c r="J115" i="12"/>
  <c r="I115" i="12"/>
  <c r="H115" i="12"/>
  <c r="G115" i="12"/>
  <c r="F115" i="12"/>
  <c r="D115" i="12"/>
  <c r="C115" i="12"/>
  <c r="B115" i="12"/>
  <c r="O114" i="12"/>
  <c r="N114" i="12"/>
  <c r="U113" i="12"/>
  <c r="T113" i="12"/>
  <c r="S113" i="12"/>
  <c r="R113" i="12"/>
  <c r="S112" i="12"/>
  <c r="R112" i="12"/>
  <c r="E112" i="12"/>
  <c r="S111" i="12"/>
  <c r="R111" i="12"/>
  <c r="E111" i="12"/>
  <c r="T111" i="12" s="1"/>
  <c r="U110" i="12"/>
  <c r="S110" i="12"/>
  <c r="R110" i="12"/>
  <c r="E110" i="12"/>
  <c r="T110" i="12" s="1"/>
  <c r="S109" i="12"/>
  <c r="R109" i="12"/>
  <c r="E109" i="12"/>
  <c r="S108" i="12"/>
  <c r="R108" i="12"/>
  <c r="E108" i="12"/>
  <c r="T108" i="12" s="1"/>
  <c r="S107" i="12"/>
  <c r="R107" i="12"/>
  <c r="E107" i="12"/>
  <c r="T107" i="12" s="1"/>
  <c r="S106" i="12"/>
  <c r="R106" i="12"/>
  <c r="E106" i="12"/>
  <c r="U106" i="12" s="1"/>
  <c r="U105" i="12"/>
  <c r="T105" i="12"/>
  <c r="S105" i="12"/>
  <c r="R105" i="12"/>
  <c r="E105" i="12"/>
  <c r="S104" i="12"/>
  <c r="R104" i="12"/>
  <c r="E104" i="12"/>
  <c r="S103" i="12"/>
  <c r="R103" i="12"/>
  <c r="E103" i="12"/>
  <c r="T103" i="12" s="1"/>
  <c r="S102" i="12"/>
  <c r="R102" i="12"/>
  <c r="E102" i="12"/>
  <c r="T102" i="12" s="1"/>
  <c r="S101" i="12"/>
  <c r="R101" i="12"/>
  <c r="E101" i="12"/>
  <c r="S100" i="12"/>
  <c r="R100" i="12"/>
  <c r="E100" i="12"/>
  <c r="T100" i="12" s="1"/>
  <c r="S99" i="12"/>
  <c r="R99" i="12"/>
  <c r="E99" i="12"/>
  <c r="T99" i="12" s="1"/>
  <c r="S98" i="12"/>
  <c r="R98" i="12"/>
  <c r="E98" i="12"/>
  <c r="U98" i="12" s="1"/>
  <c r="M97" i="12"/>
  <c r="M114" i="12" s="1"/>
  <c r="S114" i="12" s="1"/>
  <c r="L97" i="12"/>
  <c r="K97" i="12"/>
  <c r="K114" i="12" s="1"/>
  <c r="J97" i="12"/>
  <c r="J114" i="12" s="1"/>
  <c r="I97" i="12"/>
  <c r="I114" i="12" s="1"/>
  <c r="H97" i="12"/>
  <c r="G97" i="12"/>
  <c r="G114" i="12" s="1"/>
  <c r="F97" i="12"/>
  <c r="F114" i="12" s="1"/>
  <c r="D97" i="12"/>
  <c r="D114" i="12" s="1"/>
  <c r="C97" i="12"/>
  <c r="C114" i="12" s="1"/>
  <c r="B97" i="12"/>
  <c r="B114" i="12" s="1"/>
  <c r="O115" i="13"/>
  <c r="N115" i="13"/>
  <c r="M115" i="13"/>
  <c r="S115" i="13" s="1"/>
  <c r="L115" i="13"/>
  <c r="R115" i="13" s="1"/>
  <c r="K115" i="13"/>
  <c r="J115" i="13"/>
  <c r="I115" i="13"/>
  <c r="H115" i="13"/>
  <c r="G115" i="13"/>
  <c r="F115" i="13"/>
  <c r="D115" i="13"/>
  <c r="C115" i="13"/>
  <c r="B115" i="13"/>
  <c r="O114" i="13"/>
  <c r="N114" i="13"/>
  <c r="U113" i="13"/>
  <c r="T113" i="13"/>
  <c r="S113" i="13"/>
  <c r="R113" i="13"/>
  <c r="S112" i="13"/>
  <c r="R112" i="13"/>
  <c r="E112" i="13"/>
  <c r="S111" i="13"/>
  <c r="R111" i="13"/>
  <c r="E111" i="13"/>
  <c r="U111" i="13" s="1"/>
  <c r="S110" i="13"/>
  <c r="R110" i="13"/>
  <c r="E110" i="13"/>
  <c r="S109" i="13"/>
  <c r="R109" i="13"/>
  <c r="E109" i="13"/>
  <c r="T109" i="13" s="1"/>
  <c r="S108" i="13"/>
  <c r="R108" i="13"/>
  <c r="E108" i="13"/>
  <c r="U108" i="13" s="1"/>
  <c r="S107" i="13"/>
  <c r="R107" i="13"/>
  <c r="E107" i="13"/>
  <c r="U107" i="13" s="1"/>
  <c r="S106" i="13"/>
  <c r="R106" i="13"/>
  <c r="E106" i="13"/>
  <c r="S105" i="13"/>
  <c r="R105" i="13"/>
  <c r="E105" i="13"/>
  <c r="U105" i="13" s="1"/>
  <c r="S104" i="13"/>
  <c r="R104" i="13"/>
  <c r="E104" i="13"/>
  <c r="S103" i="13"/>
  <c r="R103" i="13"/>
  <c r="E103" i="13"/>
  <c r="T103" i="13" s="1"/>
  <c r="S102" i="13"/>
  <c r="R102" i="13"/>
  <c r="E102" i="13"/>
  <c r="S101" i="13"/>
  <c r="R101" i="13"/>
  <c r="E101" i="13"/>
  <c r="T101" i="13" s="1"/>
  <c r="U100" i="13"/>
  <c r="T100" i="13"/>
  <c r="S100" i="13"/>
  <c r="R100" i="13"/>
  <c r="E100" i="13"/>
  <c r="S99" i="13"/>
  <c r="R99" i="13"/>
  <c r="E99" i="13"/>
  <c r="U99" i="13" s="1"/>
  <c r="S98" i="13"/>
  <c r="R98" i="13"/>
  <c r="E98" i="13"/>
  <c r="M97" i="13"/>
  <c r="M114" i="13" s="1"/>
  <c r="S114" i="13" s="1"/>
  <c r="L97" i="13"/>
  <c r="L114" i="13" s="1"/>
  <c r="R114" i="13" s="1"/>
  <c r="K97" i="13"/>
  <c r="K114" i="13" s="1"/>
  <c r="J97" i="13"/>
  <c r="J114" i="13" s="1"/>
  <c r="I97" i="13"/>
  <c r="I114" i="13" s="1"/>
  <c r="H97" i="13"/>
  <c r="H114" i="13" s="1"/>
  <c r="G97" i="13"/>
  <c r="G114" i="13" s="1"/>
  <c r="F97" i="13"/>
  <c r="F114" i="13" s="1"/>
  <c r="D97" i="13"/>
  <c r="D114" i="13" s="1"/>
  <c r="C97" i="13"/>
  <c r="C114" i="13" s="1"/>
  <c r="B97" i="13"/>
  <c r="B114" i="13" s="1"/>
  <c r="O115" i="14"/>
  <c r="N115" i="14"/>
  <c r="M115" i="14"/>
  <c r="S115" i="14" s="1"/>
  <c r="L115" i="14"/>
  <c r="R115" i="14" s="1"/>
  <c r="K115" i="14"/>
  <c r="J115" i="14"/>
  <c r="I115" i="14"/>
  <c r="H115" i="14"/>
  <c r="G115" i="14"/>
  <c r="F115" i="14"/>
  <c r="D115" i="14"/>
  <c r="C115" i="14"/>
  <c r="B115" i="14"/>
  <c r="O114" i="14"/>
  <c r="N114" i="14"/>
  <c r="U113" i="14"/>
  <c r="T113" i="14"/>
  <c r="S113" i="14"/>
  <c r="R113" i="14"/>
  <c r="S112" i="14"/>
  <c r="R112" i="14"/>
  <c r="E112" i="14"/>
  <c r="U112" i="14" s="1"/>
  <c r="U111" i="14"/>
  <c r="T111" i="14"/>
  <c r="S111" i="14"/>
  <c r="R111" i="14"/>
  <c r="E111" i="14"/>
  <c r="S110" i="14"/>
  <c r="R110" i="14"/>
  <c r="E110" i="14"/>
  <c r="S109" i="14"/>
  <c r="R109" i="14"/>
  <c r="E109" i="14"/>
  <c r="S108" i="14"/>
  <c r="R108" i="14"/>
  <c r="E108" i="14"/>
  <c r="U108" i="14" s="1"/>
  <c r="S107" i="14"/>
  <c r="R107" i="14"/>
  <c r="E107" i="14"/>
  <c r="U106" i="14"/>
  <c r="S106" i="14"/>
  <c r="R106" i="14"/>
  <c r="E106" i="14"/>
  <c r="T106" i="14" s="1"/>
  <c r="S105" i="14"/>
  <c r="R105" i="14"/>
  <c r="E105" i="14"/>
  <c r="T105" i="14" s="1"/>
  <c r="T104" i="14"/>
  <c r="S104" i="14"/>
  <c r="R104" i="14"/>
  <c r="E104" i="14"/>
  <c r="U104" i="14" s="1"/>
  <c r="S103" i="14"/>
  <c r="R103" i="14"/>
  <c r="E103" i="14"/>
  <c r="U103" i="14" s="1"/>
  <c r="S102" i="14"/>
  <c r="R102" i="14"/>
  <c r="E102" i="14"/>
  <c r="S101" i="14"/>
  <c r="R101" i="14"/>
  <c r="E101" i="14"/>
  <c r="T101" i="14" s="1"/>
  <c r="S100" i="14"/>
  <c r="R100" i="14"/>
  <c r="E100" i="14"/>
  <c r="U100" i="14" s="1"/>
  <c r="S99" i="14"/>
  <c r="R99" i="14"/>
  <c r="E99" i="14"/>
  <c r="S98" i="14"/>
  <c r="R98" i="14"/>
  <c r="E98" i="14"/>
  <c r="T98" i="14" s="1"/>
  <c r="M97" i="14"/>
  <c r="M114" i="14" s="1"/>
  <c r="S114" i="14" s="1"/>
  <c r="L97" i="14"/>
  <c r="K97" i="14"/>
  <c r="K114" i="14" s="1"/>
  <c r="J97" i="14"/>
  <c r="J114" i="14" s="1"/>
  <c r="I97" i="14"/>
  <c r="I114" i="14" s="1"/>
  <c r="H97" i="14"/>
  <c r="H114" i="14" s="1"/>
  <c r="G97" i="14"/>
  <c r="G114" i="14" s="1"/>
  <c r="F97" i="14"/>
  <c r="F114" i="14" s="1"/>
  <c r="D97" i="14"/>
  <c r="D114" i="14" s="1"/>
  <c r="C97" i="14"/>
  <c r="C114" i="14" s="1"/>
  <c r="B97" i="14"/>
  <c r="B114" i="14" s="1"/>
  <c r="O115" i="15"/>
  <c r="N115" i="15"/>
  <c r="M115" i="15"/>
  <c r="S115" i="15" s="1"/>
  <c r="L115" i="15"/>
  <c r="R115" i="15" s="1"/>
  <c r="K115" i="15"/>
  <c r="J115" i="15"/>
  <c r="I115" i="15"/>
  <c r="H115" i="15"/>
  <c r="G115" i="15"/>
  <c r="F115" i="15"/>
  <c r="D115" i="15"/>
  <c r="C115" i="15"/>
  <c r="B115" i="15"/>
  <c r="O114" i="15"/>
  <c r="N114" i="15"/>
  <c r="U113" i="15"/>
  <c r="T113" i="15"/>
  <c r="S113" i="15"/>
  <c r="R113" i="15"/>
  <c r="S112" i="15"/>
  <c r="R112" i="15"/>
  <c r="E112" i="15"/>
  <c r="S111" i="15"/>
  <c r="R111" i="15"/>
  <c r="E111" i="15"/>
  <c r="S110" i="15"/>
  <c r="R110" i="15"/>
  <c r="E110" i="15"/>
  <c r="S109" i="15"/>
  <c r="R109" i="15"/>
  <c r="E109" i="15"/>
  <c r="U109" i="15" s="1"/>
  <c r="S108" i="15"/>
  <c r="R108" i="15"/>
  <c r="E108" i="15"/>
  <c r="U108" i="15" s="1"/>
  <c r="S107" i="15"/>
  <c r="R107" i="15"/>
  <c r="E107" i="15"/>
  <c r="U107" i="15" s="1"/>
  <c r="S106" i="15"/>
  <c r="R106" i="15"/>
  <c r="E106" i="15"/>
  <c r="S105" i="15"/>
  <c r="R105" i="15"/>
  <c r="E105" i="15"/>
  <c r="T105" i="15" s="1"/>
  <c r="S104" i="15"/>
  <c r="R104" i="15"/>
  <c r="E104" i="15"/>
  <c r="S103" i="15"/>
  <c r="R103" i="15"/>
  <c r="E103" i="15"/>
  <c r="U102" i="15"/>
  <c r="S102" i="15"/>
  <c r="R102" i="15"/>
  <c r="E102" i="15"/>
  <c r="T102" i="15" s="1"/>
  <c r="S101" i="15"/>
  <c r="R101" i="15"/>
  <c r="E101" i="15"/>
  <c r="U101" i="15" s="1"/>
  <c r="S100" i="15"/>
  <c r="R100" i="15"/>
  <c r="E100" i="15"/>
  <c r="U100" i="15" s="1"/>
  <c r="S99" i="15"/>
  <c r="R99" i="15"/>
  <c r="E99" i="15"/>
  <c r="U99" i="15" s="1"/>
  <c r="S98" i="15"/>
  <c r="R98" i="15"/>
  <c r="E98" i="15"/>
  <c r="M97" i="15"/>
  <c r="L97" i="15"/>
  <c r="L114" i="15" s="1"/>
  <c r="R114" i="15" s="1"/>
  <c r="K97" i="15"/>
  <c r="K114" i="15" s="1"/>
  <c r="J97" i="15"/>
  <c r="J114" i="15" s="1"/>
  <c r="I97" i="15"/>
  <c r="I114" i="15" s="1"/>
  <c r="H97" i="15"/>
  <c r="H114" i="15" s="1"/>
  <c r="G97" i="15"/>
  <c r="G114" i="15" s="1"/>
  <c r="F97" i="15"/>
  <c r="F114" i="15" s="1"/>
  <c r="D97" i="15"/>
  <c r="D114" i="15" s="1"/>
  <c r="C97" i="15"/>
  <c r="C114" i="15" s="1"/>
  <c r="B97" i="15"/>
  <c r="B114" i="15" s="1"/>
  <c r="R115" i="16"/>
  <c r="O115" i="16"/>
  <c r="N115" i="16"/>
  <c r="M115" i="16"/>
  <c r="S115" i="16" s="1"/>
  <c r="L115" i="16"/>
  <c r="K115" i="16"/>
  <c r="J115" i="16"/>
  <c r="I115" i="16"/>
  <c r="G115" i="16"/>
  <c r="F115" i="16"/>
  <c r="D115" i="16"/>
  <c r="C115" i="16"/>
  <c r="B115" i="16"/>
  <c r="O114" i="16"/>
  <c r="N114" i="16"/>
  <c r="D114" i="16"/>
  <c r="U113" i="16"/>
  <c r="T113" i="16"/>
  <c r="S113" i="16"/>
  <c r="R113" i="16"/>
  <c r="S112" i="16"/>
  <c r="R112" i="16"/>
  <c r="E112" i="16"/>
  <c r="U112" i="16" s="1"/>
  <c r="S111" i="16"/>
  <c r="R111" i="16"/>
  <c r="E111" i="16"/>
  <c r="U111" i="16" s="1"/>
  <c r="U110" i="16"/>
  <c r="S110" i="16"/>
  <c r="R110" i="16"/>
  <c r="E110" i="16"/>
  <c r="T110" i="16" s="1"/>
  <c r="S109" i="16"/>
  <c r="R109" i="16"/>
  <c r="E109" i="16"/>
  <c r="S108" i="16"/>
  <c r="R108" i="16"/>
  <c r="E108" i="16"/>
  <c r="T108" i="16" s="1"/>
  <c r="S107" i="16"/>
  <c r="R107" i="16"/>
  <c r="E107" i="16"/>
  <c r="U107" i="16" s="1"/>
  <c r="S106" i="16"/>
  <c r="R106" i="16"/>
  <c r="E106" i="16"/>
  <c r="S105" i="16"/>
  <c r="R105" i="16"/>
  <c r="E105" i="16"/>
  <c r="U105" i="16" s="1"/>
  <c r="S104" i="16"/>
  <c r="R104" i="16"/>
  <c r="E104" i="16"/>
  <c r="U104" i="16" s="1"/>
  <c r="S103" i="16"/>
  <c r="R103" i="16"/>
  <c r="E103" i="16"/>
  <c r="U103" i="16" s="1"/>
  <c r="U102" i="16"/>
  <c r="S102" i="16"/>
  <c r="R102" i="16"/>
  <c r="E102" i="16"/>
  <c r="T102" i="16" s="1"/>
  <c r="S101" i="16"/>
  <c r="R101" i="16"/>
  <c r="E101" i="16"/>
  <c r="S100" i="16"/>
  <c r="R100" i="16"/>
  <c r="E100" i="16"/>
  <c r="T100" i="16" s="1"/>
  <c r="S99" i="16"/>
  <c r="R99" i="16"/>
  <c r="E99" i="16"/>
  <c r="U99" i="16" s="1"/>
  <c r="S98" i="16"/>
  <c r="R98" i="16"/>
  <c r="E98" i="16"/>
  <c r="M97" i="16"/>
  <c r="S97" i="16" s="1"/>
  <c r="L97" i="16"/>
  <c r="R97" i="16" s="1"/>
  <c r="K97" i="16"/>
  <c r="K114" i="16" s="1"/>
  <c r="J97" i="16"/>
  <c r="J114" i="16" s="1"/>
  <c r="I97" i="16"/>
  <c r="I114" i="16" s="1"/>
  <c r="H97" i="16"/>
  <c r="H114" i="16" s="1"/>
  <c r="G97" i="16"/>
  <c r="G114" i="16" s="1"/>
  <c r="F97" i="16"/>
  <c r="F114" i="16" s="1"/>
  <c r="D97" i="16"/>
  <c r="C97" i="16"/>
  <c r="C114" i="16" s="1"/>
  <c r="B97" i="16"/>
  <c r="B114" i="16" s="1"/>
  <c r="O115" i="17"/>
  <c r="N115" i="17"/>
  <c r="M115" i="17"/>
  <c r="S115" i="17" s="1"/>
  <c r="L115" i="17"/>
  <c r="R115" i="17" s="1"/>
  <c r="K115" i="17"/>
  <c r="J115" i="17"/>
  <c r="I115" i="17"/>
  <c r="H115" i="17"/>
  <c r="G115" i="17"/>
  <c r="F115" i="17"/>
  <c r="D115" i="17"/>
  <c r="C115" i="17"/>
  <c r="B115" i="17"/>
  <c r="O114" i="17"/>
  <c r="N114" i="17"/>
  <c r="K114" i="17"/>
  <c r="C114" i="17"/>
  <c r="U113" i="17"/>
  <c r="T113" i="17"/>
  <c r="S113" i="17"/>
  <c r="R113" i="17"/>
  <c r="S112" i="17"/>
  <c r="R112" i="17"/>
  <c r="E112" i="17"/>
  <c r="S111" i="17"/>
  <c r="R111" i="17"/>
  <c r="E111" i="17"/>
  <c r="T111" i="17" s="1"/>
  <c r="S110" i="17"/>
  <c r="R110" i="17"/>
  <c r="E110" i="17"/>
  <c r="T110" i="17" s="1"/>
  <c r="S109" i="17"/>
  <c r="R109" i="17"/>
  <c r="E109" i="17"/>
  <c r="S108" i="17"/>
  <c r="R108" i="17"/>
  <c r="E108" i="17"/>
  <c r="T108" i="17" s="1"/>
  <c r="S107" i="17"/>
  <c r="R107" i="17"/>
  <c r="E107" i="17"/>
  <c r="S106" i="17"/>
  <c r="R106" i="17"/>
  <c r="E106" i="17"/>
  <c r="U106" i="17" s="1"/>
  <c r="S105" i="17"/>
  <c r="R105" i="17"/>
  <c r="E105" i="17"/>
  <c r="T105" i="17" s="1"/>
  <c r="S104" i="17"/>
  <c r="R104" i="17"/>
  <c r="E104" i="17"/>
  <c r="S103" i="17"/>
  <c r="R103" i="17"/>
  <c r="E103" i="17"/>
  <c r="T103" i="17" s="1"/>
  <c r="U102" i="17"/>
  <c r="S102" i="17"/>
  <c r="R102" i="17"/>
  <c r="E102" i="17"/>
  <c r="T102" i="17" s="1"/>
  <c r="S101" i="17"/>
  <c r="R101" i="17"/>
  <c r="E101" i="17"/>
  <c r="U100" i="17"/>
  <c r="S100" i="17"/>
  <c r="R100" i="17"/>
  <c r="E100" i="17"/>
  <c r="T100" i="17" s="1"/>
  <c r="S99" i="17"/>
  <c r="R99" i="17"/>
  <c r="E99" i="17"/>
  <c r="S98" i="17"/>
  <c r="R98" i="17"/>
  <c r="E98" i="17"/>
  <c r="U98" i="17" s="1"/>
  <c r="M97" i="17"/>
  <c r="M114" i="17" s="1"/>
  <c r="S114" i="17" s="1"/>
  <c r="L97" i="17"/>
  <c r="R97" i="17" s="1"/>
  <c r="K97" i="17"/>
  <c r="J97" i="17"/>
  <c r="J114" i="17" s="1"/>
  <c r="I97" i="17"/>
  <c r="I114" i="17" s="1"/>
  <c r="H97" i="17"/>
  <c r="H114" i="17" s="1"/>
  <c r="G97" i="17"/>
  <c r="G114" i="17" s="1"/>
  <c r="F97" i="17"/>
  <c r="F114" i="17" s="1"/>
  <c r="D97" i="17"/>
  <c r="D114" i="17" s="1"/>
  <c r="C97" i="17"/>
  <c r="B97" i="17"/>
  <c r="B114" i="17" s="1"/>
  <c r="O115" i="18"/>
  <c r="N115" i="18"/>
  <c r="M115" i="18"/>
  <c r="S115" i="18" s="1"/>
  <c r="L115" i="18"/>
  <c r="R115" i="18" s="1"/>
  <c r="K115" i="18"/>
  <c r="J115" i="18"/>
  <c r="I115" i="18"/>
  <c r="H115" i="18"/>
  <c r="G115" i="18"/>
  <c r="F115" i="18"/>
  <c r="D115" i="18"/>
  <c r="C115" i="18"/>
  <c r="B115" i="18"/>
  <c r="O114" i="18"/>
  <c r="N114" i="18"/>
  <c r="M114" i="18"/>
  <c r="S114" i="18" s="1"/>
  <c r="J114" i="18"/>
  <c r="U113" i="18"/>
  <c r="T113" i="18"/>
  <c r="S113" i="18"/>
  <c r="R113" i="18"/>
  <c r="S112" i="18"/>
  <c r="R112" i="18"/>
  <c r="E112" i="18"/>
  <c r="T111" i="18"/>
  <c r="S111" i="18"/>
  <c r="R111" i="18"/>
  <c r="E111" i="18"/>
  <c r="U111" i="18" s="1"/>
  <c r="S110" i="18"/>
  <c r="R110" i="18"/>
  <c r="E110" i="18"/>
  <c r="U110" i="18" s="1"/>
  <c r="S109" i="18"/>
  <c r="R109" i="18"/>
  <c r="E109" i="18"/>
  <c r="U109" i="18" s="1"/>
  <c r="S108" i="18"/>
  <c r="R108" i="18"/>
  <c r="E108" i="18"/>
  <c r="U108" i="18" s="1"/>
  <c r="S107" i="18"/>
  <c r="R107" i="18"/>
  <c r="E107" i="18"/>
  <c r="S106" i="18"/>
  <c r="R106" i="18"/>
  <c r="E106" i="18"/>
  <c r="T106" i="18" s="1"/>
  <c r="T105" i="18"/>
  <c r="S105" i="18"/>
  <c r="R105" i="18"/>
  <c r="E105" i="18"/>
  <c r="U105" i="18" s="1"/>
  <c r="S104" i="18"/>
  <c r="R104" i="18"/>
  <c r="E104" i="18"/>
  <c r="S103" i="18"/>
  <c r="R103" i="18"/>
  <c r="E103" i="18"/>
  <c r="U103" i="18" s="1"/>
  <c r="T102" i="18"/>
  <c r="S102" i="18"/>
  <c r="R102" i="18"/>
  <c r="E102" i="18"/>
  <c r="U102" i="18" s="1"/>
  <c r="S101" i="18"/>
  <c r="R101" i="18"/>
  <c r="E101" i="18"/>
  <c r="U101" i="18" s="1"/>
  <c r="T100" i="18"/>
  <c r="S100" i="18"/>
  <c r="R100" i="18"/>
  <c r="E100" i="18"/>
  <c r="U100" i="18" s="1"/>
  <c r="S99" i="18"/>
  <c r="R99" i="18"/>
  <c r="E99" i="18"/>
  <c r="S98" i="18"/>
  <c r="R98" i="18"/>
  <c r="E98" i="18"/>
  <c r="T98" i="18" s="1"/>
  <c r="M97" i="18"/>
  <c r="S97" i="18" s="1"/>
  <c r="L97" i="18"/>
  <c r="L114" i="18" s="1"/>
  <c r="R114" i="18" s="1"/>
  <c r="K97" i="18"/>
  <c r="K114" i="18" s="1"/>
  <c r="J97" i="18"/>
  <c r="I97" i="18"/>
  <c r="I114" i="18" s="1"/>
  <c r="H97" i="18"/>
  <c r="H114" i="18" s="1"/>
  <c r="G97" i="18"/>
  <c r="G114" i="18" s="1"/>
  <c r="F97" i="18"/>
  <c r="F114" i="18" s="1"/>
  <c r="D97" i="18"/>
  <c r="D114" i="18" s="1"/>
  <c r="C97" i="18"/>
  <c r="C114" i="18" s="1"/>
  <c r="B97" i="18"/>
  <c r="B114" i="18" s="1"/>
  <c r="O115" i="19"/>
  <c r="N115" i="19"/>
  <c r="M115" i="19"/>
  <c r="S115" i="19" s="1"/>
  <c r="L115" i="19"/>
  <c r="R115" i="19" s="1"/>
  <c r="K115" i="19"/>
  <c r="J115" i="19"/>
  <c r="I115" i="19"/>
  <c r="H115" i="19"/>
  <c r="G115" i="19"/>
  <c r="F115" i="19"/>
  <c r="D115" i="19"/>
  <c r="C115" i="19"/>
  <c r="B115" i="19"/>
  <c r="O114" i="19"/>
  <c r="N114" i="19"/>
  <c r="H114" i="19"/>
  <c r="U113" i="19"/>
  <c r="T113" i="19"/>
  <c r="S113" i="19"/>
  <c r="R113" i="19"/>
  <c r="S112" i="19"/>
  <c r="R112" i="19"/>
  <c r="E112" i="19"/>
  <c r="U112" i="19" s="1"/>
  <c r="U111" i="19"/>
  <c r="S111" i="19"/>
  <c r="R111" i="19"/>
  <c r="E111" i="19"/>
  <c r="T111" i="19" s="1"/>
  <c r="S110" i="19"/>
  <c r="R110" i="19"/>
  <c r="E110" i="19"/>
  <c r="U109" i="19"/>
  <c r="S109" i="19"/>
  <c r="R109" i="19"/>
  <c r="E109" i="19"/>
  <c r="T109" i="19" s="1"/>
  <c r="S108" i="19"/>
  <c r="R108" i="19"/>
  <c r="E108" i="19"/>
  <c r="T108" i="19" s="1"/>
  <c r="S107" i="19"/>
  <c r="R107" i="19"/>
  <c r="E107" i="19"/>
  <c r="S106" i="19"/>
  <c r="R106" i="19"/>
  <c r="E106" i="19"/>
  <c r="T106" i="19" s="1"/>
  <c r="S105" i="19"/>
  <c r="R105" i="19"/>
  <c r="E105" i="19"/>
  <c r="S104" i="19"/>
  <c r="R104" i="19"/>
  <c r="E104" i="19"/>
  <c r="U104" i="19" s="1"/>
  <c r="S103" i="19"/>
  <c r="R103" i="19"/>
  <c r="E103" i="19"/>
  <c r="T103" i="19" s="1"/>
  <c r="S102" i="19"/>
  <c r="R102" i="19"/>
  <c r="E102" i="19"/>
  <c r="S101" i="19"/>
  <c r="R101" i="19"/>
  <c r="E101" i="19"/>
  <c r="T101" i="19" s="1"/>
  <c r="U100" i="19"/>
  <c r="S100" i="19"/>
  <c r="R100" i="19"/>
  <c r="E100" i="19"/>
  <c r="T100" i="19" s="1"/>
  <c r="S99" i="19"/>
  <c r="R99" i="19"/>
  <c r="E99" i="19"/>
  <c r="U98" i="19"/>
  <c r="T98" i="19"/>
  <c r="S98" i="19"/>
  <c r="R98" i="19"/>
  <c r="E98" i="19"/>
  <c r="M97" i="19"/>
  <c r="M114" i="19" s="1"/>
  <c r="S114" i="19" s="1"/>
  <c r="L97" i="19"/>
  <c r="L114" i="19" s="1"/>
  <c r="R114" i="19" s="1"/>
  <c r="K97" i="19"/>
  <c r="K114" i="19" s="1"/>
  <c r="J97" i="19"/>
  <c r="J114" i="19" s="1"/>
  <c r="I97" i="19"/>
  <c r="I114" i="19" s="1"/>
  <c r="H97" i="19"/>
  <c r="G97" i="19"/>
  <c r="G114" i="19" s="1"/>
  <c r="F97" i="19"/>
  <c r="F114" i="19" s="1"/>
  <c r="D97" i="19"/>
  <c r="D114" i="19" s="1"/>
  <c r="C97" i="19"/>
  <c r="C114" i="19" s="1"/>
  <c r="B97" i="19"/>
  <c r="B114" i="19" s="1"/>
  <c r="O115" i="20"/>
  <c r="N115" i="20"/>
  <c r="M115" i="20"/>
  <c r="S115" i="20" s="1"/>
  <c r="L115" i="20"/>
  <c r="R115" i="20" s="1"/>
  <c r="K115" i="20"/>
  <c r="J115" i="20"/>
  <c r="I115" i="20"/>
  <c r="H115" i="20"/>
  <c r="G115" i="20"/>
  <c r="F115" i="20"/>
  <c r="D115" i="20"/>
  <c r="C115" i="20"/>
  <c r="B115" i="20"/>
  <c r="O114" i="20"/>
  <c r="N114" i="20"/>
  <c r="U113" i="20"/>
  <c r="T113" i="20"/>
  <c r="S113" i="20"/>
  <c r="R113" i="20"/>
  <c r="S112" i="20"/>
  <c r="R112" i="20"/>
  <c r="E112" i="20"/>
  <c r="S111" i="20"/>
  <c r="R111" i="20"/>
  <c r="E111" i="20"/>
  <c r="T111" i="20" s="1"/>
  <c r="S110" i="20"/>
  <c r="R110" i="20"/>
  <c r="E110" i="20"/>
  <c r="S109" i="20"/>
  <c r="R109" i="20"/>
  <c r="E109" i="20"/>
  <c r="T109" i="20" s="1"/>
  <c r="S108" i="20"/>
  <c r="R108" i="20"/>
  <c r="E108" i="20"/>
  <c r="U108" i="20" s="1"/>
  <c r="S107" i="20"/>
  <c r="R107" i="20"/>
  <c r="E107" i="20"/>
  <c r="S106" i="20"/>
  <c r="R106" i="20"/>
  <c r="E106" i="20"/>
  <c r="U106" i="20" s="1"/>
  <c r="S105" i="20"/>
  <c r="R105" i="20"/>
  <c r="E105" i="20"/>
  <c r="S104" i="20"/>
  <c r="R104" i="20"/>
  <c r="E104" i="20"/>
  <c r="S103" i="20"/>
  <c r="R103" i="20"/>
  <c r="E103" i="20"/>
  <c r="T103" i="20" s="1"/>
  <c r="S102" i="20"/>
  <c r="R102" i="20"/>
  <c r="E102" i="20"/>
  <c r="U101" i="20"/>
  <c r="S101" i="20"/>
  <c r="R101" i="20"/>
  <c r="E101" i="20"/>
  <c r="T101" i="20" s="1"/>
  <c r="S100" i="20"/>
  <c r="R100" i="20"/>
  <c r="E100" i="20"/>
  <c r="U100" i="20" s="1"/>
  <c r="S99" i="20"/>
  <c r="R99" i="20"/>
  <c r="E99" i="20"/>
  <c r="S98" i="20"/>
  <c r="R98" i="20"/>
  <c r="E98" i="20"/>
  <c r="U98" i="20" s="1"/>
  <c r="M97" i="20"/>
  <c r="M114" i="20" s="1"/>
  <c r="S114" i="20" s="1"/>
  <c r="L97" i="20"/>
  <c r="L114" i="20" s="1"/>
  <c r="R114" i="20" s="1"/>
  <c r="K97" i="20"/>
  <c r="K114" i="20" s="1"/>
  <c r="J97" i="20"/>
  <c r="J114" i="20" s="1"/>
  <c r="I97" i="20"/>
  <c r="I114" i="20" s="1"/>
  <c r="H97" i="20"/>
  <c r="H114" i="20" s="1"/>
  <c r="G97" i="20"/>
  <c r="G114" i="20" s="1"/>
  <c r="F97" i="20"/>
  <c r="F114" i="20" s="1"/>
  <c r="D97" i="20"/>
  <c r="D114" i="20" s="1"/>
  <c r="C97" i="20"/>
  <c r="C114" i="20" s="1"/>
  <c r="B97" i="20"/>
  <c r="B114" i="20" s="1"/>
  <c r="O115" i="21"/>
  <c r="N115" i="21"/>
  <c r="M115" i="21"/>
  <c r="S115" i="21" s="1"/>
  <c r="L115" i="21"/>
  <c r="R115" i="21" s="1"/>
  <c r="K115" i="21"/>
  <c r="J115" i="21"/>
  <c r="I115" i="21"/>
  <c r="H115" i="21"/>
  <c r="G115" i="21"/>
  <c r="F115" i="21"/>
  <c r="D115" i="21"/>
  <c r="C115" i="21"/>
  <c r="B115" i="21"/>
  <c r="O114" i="21"/>
  <c r="N114" i="21"/>
  <c r="U113" i="21"/>
  <c r="T113" i="21"/>
  <c r="S113" i="21"/>
  <c r="R113" i="21"/>
  <c r="T112" i="21"/>
  <c r="S112" i="21"/>
  <c r="R112" i="21"/>
  <c r="E112" i="21"/>
  <c r="U112" i="21" s="1"/>
  <c r="S111" i="21"/>
  <c r="R111" i="21"/>
  <c r="E111" i="21"/>
  <c r="U111" i="21" s="1"/>
  <c r="S110" i="21"/>
  <c r="R110" i="21"/>
  <c r="E110" i="21"/>
  <c r="S109" i="21"/>
  <c r="R109" i="21"/>
  <c r="E109" i="21"/>
  <c r="U109" i="21" s="1"/>
  <c r="S108" i="21"/>
  <c r="R108" i="21"/>
  <c r="E108" i="21"/>
  <c r="S107" i="21"/>
  <c r="R107" i="21"/>
  <c r="E107" i="21"/>
  <c r="T107" i="21" s="1"/>
  <c r="T106" i="21"/>
  <c r="S106" i="21"/>
  <c r="R106" i="21"/>
  <c r="E106" i="21"/>
  <c r="U106" i="21" s="1"/>
  <c r="S105" i="21"/>
  <c r="R105" i="21"/>
  <c r="E105" i="21"/>
  <c r="T104" i="21"/>
  <c r="S104" i="21"/>
  <c r="R104" i="21"/>
  <c r="E104" i="21"/>
  <c r="U104" i="21" s="1"/>
  <c r="S103" i="21"/>
  <c r="R103" i="21"/>
  <c r="E103" i="21"/>
  <c r="U103" i="21" s="1"/>
  <c r="S102" i="21"/>
  <c r="R102" i="21"/>
  <c r="E102" i="21"/>
  <c r="U101" i="21"/>
  <c r="S101" i="21"/>
  <c r="R101" i="21"/>
  <c r="E101" i="21"/>
  <c r="T101" i="21" s="1"/>
  <c r="S100" i="21"/>
  <c r="R100" i="21"/>
  <c r="E100" i="21"/>
  <c r="U99" i="21"/>
  <c r="S99" i="21"/>
  <c r="R99" i="21"/>
  <c r="E99" i="21"/>
  <c r="T99" i="21" s="1"/>
  <c r="U98" i="21"/>
  <c r="T98" i="21"/>
  <c r="S98" i="21"/>
  <c r="R98" i="21"/>
  <c r="E98" i="21"/>
  <c r="M97" i="21"/>
  <c r="S97" i="21" s="1"/>
  <c r="L97" i="21"/>
  <c r="L114" i="21" s="1"/>
  <c r="R114" i="21" s="1"/>
  <c r="K97" i="21"/>
  <c r="K114" i="21" s="1"/>
  <c r="J97" i="21"/>
  <c r="J114" i="21" s="1"/>
  <c r="I97" i="21"/>
  <c r="I114" i="21" s="1"/>
  <c r="H97" i="21"/>
  <c r="H114" i="21" s="1"/>
  <c r="G97" i="21"/>
  <c r="G114" i="21" s="1"/>
  <c r="F97" i="21"/>
  <c r="F114" i="21" s="1"/>
  <c r="D97" i="21"/>
  <c r="D114" i="21" s="1"/>
  <c r="C97" i="21"/>
  <c r="C114" i="21" s="1"/>
  <c r="B97" i="21"/>
  <c r="B114" i="21" s="1"/>
  <c r="O115" i="22"/>
  <c r="N115" i="22"/>
  <c r="M115" i="22"/>
  <c r="S115" i="22" s="1"/>
  <c r="L115" i="22"/>
  <c r="R115" i="22" s="1"/>
  <c r="K115" i="22"/>
  <c r="J115" i="22"/>
  <c r="I115" i="22"/>
  <c r="H115" i="22"/>
  <c r="G115" i="22"/>
  <c r="F115" i="22"/>
  <c r="D115" i="22"/>
  <c r="C115" i="22"/>
  <c r="B115" i="22"/>
  <c r="O114" i="22"/>
  <c r="N114" i="22"/>
  <c r="U113" i="22"/>
  <c r="T113" i="22"/>
  <c r="S113" i="22"/>
  <c r="R113" i="22"/>
  <c r="S112" i="22"/>
  <c r="R112" i="22"/>
  <c r="E112" i="22"/>
  <c r="U112" i="22" s="1"/>
  <c r="S111" i="22"/>
  <c r="R111" i="22"/>
  <c r="E111" i="22"/>
  <c r="S110" i="22"/>
  <c r="R110" i="22"/>
  <c r="E110" i="22"/>
  <c r="U110" i="22" s="1"/>
  <c r="S109" i="22"/>
  <c r="R109" i="22"/>
  <c r="E109" i="22"/>
  <c r="U109" i="22" s="1"/>
  <c r="S108" i="22"/>
  <c r="R108" i="22"/>
  <c r="E108" i="22"/>
  <c r="S107" i="22"/>
  <c r="R107" i="22"/>
  <c r="E107" i="22"/>
  <c r="U107" i="22" s="1"/>
  <c r="T106" i="22"/>
  <c r="S106" i="22"/>
  <c r="R106" i="22"/>
  <c r="E106" i="22"/>
  <c r="U106" i="22" s="1"/>
  <c r="S105" i="22"/>
  <c r="R105" i="22"/>
  <c r="E105" i="22"/>
  <c r="U104" i="22"/>
  <c r="T104" i="22"/>
  <c r="S104" i="22"/>
  <c r="R104" i="22"/>
  <c r="E104" i="22"/>
  <c r="S103" i="22"/>
  <c r="R103" i="22"/>
  <c r="E103" i="22"/>
  <c r="U102" i="22"/>
  <c r="T102" i="22"/>
  <c r="S102" i="22"/>
  <c r="R102" i="22"/>
  <c r="E102" i="22"/>
  <c r="S101" i="22"/>
  <c r="R101" i="22"/>
  <c r="E101" i="22"/>
  <c r="U101" i="22" s="1"/>
  <c r="S100" i="22"/>
  <c r="R100" i="22"/>
  <c r="E100" i="22"/>
  <c r="S99" i="22"/>
  <c r="R99" i="22"/>
  <c r="E99" i="22"/>
  <c r="U99" i="22" s="1"/>
  <c r="T98" i="22"/>
  <c r="S98" i="22"/>
  <c r="R98" i="22"/>
  <c r="E98" i="22"/>
  <c r="U98" i="22" s="1"/>
  <c r="M97" i="22"/>
  <c r="S97" i="22" s="1"/>
  <c r="L97" i="22"/>
  <c r="R97" i="22" s="1"/>
  <c r="K97" i="22"/>
  <c r="K114" i="22" s="1"/>
  <c r="J97" i="22"/>
  <c r="J114" i="22" s="1"/>
  <c r="I97" i="22"/>
  <c r="I114" i="22" s="1"/>
  <c r="H97" i="22"/>
  <c r="H114" i="22" s="1"/>
  <c r="G97" i="22"/>
  <c r="G114" i="22" s="1"/>
  <c r="F97" i="22"/>
  <c r="F114" i="22" s="1"/>
  <c r="D97" i="22"/>
  <c r="D114" i="22" s="1"/>
  <c r="C97" i="22"/>
  <c r="C114" i="22" s="1"/>
  <c r="B97" i="22"/>
  <c r="B114" i="22" s="1"/>
  <c r="S115" i="23"/>
  <c r="O115" i="23"/>
  <c r="N115" i="23"/>
  <c r="M115" i="23"/>
  <c r="L115" i="23"/>
  <c r="R115" i="23" s="1"/>
  <c r="K115" i="23"/>
  <c r="J115" i="23"/>
  <c r="I115" i="23"/>
  <c r="H115" i="23"/>
  <c r="G115" i="23"/>
  <c r="F115" i="23"/>
  <c r="D115" i="23"/>
  <c r="C115" i="23"/>
  <c r="B115" i="23"/>
  <c r="O114" i="23"/>
  <c r="N114" i="23"/>
  <c r="M114" i="23"/>
  <c r="S114" i="23" s="1"/>
  <c r="U113" i="23"/>
  <c r="T113" i="23"/>
  <c r="S113" i="23"/>
  <c r="R113" i="23"/>
  <c r="S112" i="23"/>
  <c r="R112" i="23"/>
  <c r="E112" i="23"/>
  <c r="U112" i="23" s="1"/>
  <c r="S111" i="23"/>
  <c r="R111" i="23"/>
  <c r="E111" i="23"/>
  <c r="S110" i="23"/>
  <c r="R110" i="23"/>
  <c r="E110" i="23"/>
  <c r="U110" i="23" s="1"/>
  <c r="S109" i="23"/>
  <c r="R109" i="23"/>
  <c r="E109" i="23"/>
  <c r="U109" i="23" s="1"/>
  <c r="S108" i="23"/>
  <c r="R108" i="23"/>
  <c r="E108" i="23"/>
  <c r="S107" i="23"/>
  <c r="R107" i="23"/>
  <c r="E107" i="23"/>
  <c r="T107" i="23" s="1"/>
  <c r="S106" i="23"/>
  <c r="R106" i="23"/>
  <c r="E106" i="23"/>
  <c r="S105" i="23"/>
  <c r="R105" i="23"/>
  <c r="E105" i="23"/>
  <c r="T105" i="23" s="1"/>
  <c r="S104" i="23"/>
  <c r="R104" i="23"/>
  <c r="E104" i="23"/>
  <c r="U104" i="23" s="1"/>
  <c r="S103" i="23"/>
  <c r="R103" i="23"/>
  <c r="E103" i="23"/>
  <c r="S102" i="23"/>
  <c r="R102" i="23"/>
  <c r="E102" i="23"/>
  <c r="U102" i="23" s="1"/>
  <c r="S101" i="23"/>
  <c r="R101" i="23"/>
  <c r="E101" i="23"/>
  <c r="U101" i="23" s="1"/>
  <c r="S100" i="23"/>
  <c r="R100" i="23"/>
  <c r="E100" i="23"/>
  <c r="S99" i="23"/>
  <c r="R99" i="23"/>
  <c r="E99" i="23"/>
  <c r="T99" i="23" s="1"/>
  <c r="S98" i="23"/>
  <c r="R98" i="23"/>
  <c r="E98" i="23"/>
  <c r="M97" i="23"/>
  <c r="S97" i="23" s="1"/>
  <c r="L97" i="23"/>
  <c r="R97" i="23" s="1"/>
  <c r="K97" i="23"/>
  <c r="K114" i="23" s="1"/>
  <c r="J97" i="23"/>
  <c r="J114" i="23" s="1"/>
  <c r="I97" i="23"/>
  <c r="I114" i="23" s="1"/>
  <c r="H97" i="23"/>
  <c r="H114" i="23" s="1"/>
  <c r="G97" i="23"/>
  <c r="G114" i="23" s="1"/>
  <c r="F97" i="23"/>
  <c r="F114" i="23" s="1"/>
  <c r="D97" i="23"/>
  <c r="D114" i="23" s="1"/>
  <c r="C97" i="23"/>
  <c r="C114" i="23" s="1"/>
  <c r="B97" i="23"/>
  <c r="B114" i="23" s="1"/>
  <c r="O115" i="24"/>
  <c r="N115" i="24"/>
  <c r="M115" i="24"/>
  <c r="S115" i="24" s="1"/>
  <c r="L115" i="24"/>
  <c r="R115" i="24" s="1"/>
  <c r="K115" i="24"/>
  <c r="J115" i="24"/>
  <c r="I115" i="24"/>
  <c r="H115" i="24"/>
  <c r="G115" i="24"/>
  <c r="F115" i="24"/>
  <c r="D115" i="24"/>
  <c r="C115" i="24"/>
  <c r="B115" i="24"/>
  <c r="O114" i="24"/>
  <c r="N114" i="24"/>
  <c r="U113" i="24"/>
  <c r="T113" i="24"/>
  <c r="S113" i="24"/>
  <c r="R113" i="24"/>
  <c r="T112" i="24"/>
  <c r="S112" i="24"/>
  <c r="R112" i="24"/>
  <c r="E112" i="24"/>
  <c r="U112" i="24" s="1"/>
  <c r="S111" i="24"/>
  <c r="R111" i="24"/>
  <c r="E111" i="24"/>
  <c r="T110" i="24"/>
  <c r="S110" i="24"/>
  <c r="R110" i="24"/>
  <c r="E110" i="24"/>
  <c r="U110" i="24" s="1"/>
  <c r="S109" i="24"/>
  <c r="R109" i="24"/>
  <c r="E109" i="24"/>
  <c r="U108" i="24"/>
  <c r="S108" i="24"/>
  <c r="R108" i="24"/>
  <c r="E108" i="24"/>
  <c r="T108" i="24" s="1"/>
  <c r="S107" i="24"/>
  <c r="R107" i="24"/>
  <c r="E107" i="24"/>
  <c r="U107" i="24" s="1"/>
  <c r="S106" i="24"/>
  <c r="R106" i="24"/>
  <c r="E106" i="24"/>
  <c r="S105" i="24"/>
  <c r="R105" i="24"/>
  <c r="E105" i="24"/>
  <c r="U105" i="24" s="1"/>
  <c r="T104" i="24"/>
  <c r="S104" i="24"/>
  <c r="R104" i="24"/>
  <c r="E104" i="24"/>
  <c r="U104" i="24" s="1"/>
  <c r="S103" i="24"/>
  <c r="R103" i="24"/>
  <c r="E103" i="24"/>
  <c r="T102" i="24"/>
  <c r="S102" i="24"/>
  <c r="R102" i="24"/>
  <c r="E102" i="24"/>
  <c r="U102" i="24" s="1"/>
  <c r="S101" i="24"/>
  <c r="R101" i="24"/>
  <c r="E101" i="24"/>
  <c r="S100" i="24"/>
  <c r="R100" i="24"/>
  <c r="E100" i="24"/>
  <c r="T100" i="24" s="1"/>
  <c r="S99" i="24"/>
  <c r="R99" i="24"/>
  <c r="E99" i="24"/>
  <c r="U99" i="24" s="1"/>
  <c r="S98" i="24"/>
  <c r="R98" i="24"/>
  <c r="E98" i="24"/>
  <c r="M97" i="24"/>
  <c r="S97" i="24" s="1"/>
  <c r="L97" i="24"/>
  <c r="L114" i="24" s="1"/>
  <c r="R114" i="24" s="1"/>
  <c r="K97" i="24"/>
  <c r="K114" i="24" s="1"/>
  <c r="J97" i="24"/>
  <c r="J114" i="24" s="1"/>
  <c r="I97" i="24"/>
  <c r="I114" i="24" s="1"/>
  <c r="H97" i="24"/>
  <c r="H114" i="24" s="1"/>
  <c r="G97" i="24"/>
  <c r="G114" i="24" s="1"/>
  <c r="F97" i="24"/>
  <c r="F114" i="24" s="1"/>
  <c r="D97" i="24"/>
  <c r="D114" i="24" s="1"/>
  <c r="C97" i="24"/>
  <c r="C114" i="24" s="1"/>
  <c r="B97" i="24"/>
  <c r="B114" i="24" s="1"/>
  <c r="O115" i="25"/>
  <c r="N115" i="25"/>
  <c r="M115" i="25"/>
  <c r="S115" i="25" s="1"/>
  <c r="L115" i="25"/>
  <c r="R115" i="25" s="1"/>
  <c r="K115" i="25"/>
  <c r="J115" i="25"/>
  <c r="I115" i="25"/>
  <c r="H115" i="25"/>
  <c r="G115" i="25"/>
  <c r="F115" i="25"/>
  <c r="D115" i="25"/>
  <c r="C115" i="25"/>
  <c r="B115" i="25"/>
  <c r="O114" i="25"/>
  <c r="N114" i="25"/>
  <c r="U113" i="25"/>
  <c r="T113" i="25"/>
  <c r="S113" i="25"/>
  <c r="R113" i="25"/>
  <c r="S112" i="25"/>
  <c r="R112" i="25"/>
  <c r="E112" i="25"/>
  <c r="T112" i="25" s="1"/>
  <c r="S111" i="25"/>
  <c r="R111" i="25"/>
  <c r="E111" i="25"/>
  <c r="S110" i="25"/>
  <c r="R110" i="25"/>
  <c r="E110" i="25"/>
  <c r="U110" i="25" s="1"/>
  <c r="S109" i="25"/>
  <c r="R109" i="25"/>
  <c r="E109" i="25"/>
  <c r="S108" i="25"/>
  <c r="R108" i="25"/>
  <c r="E108" i="25"/>
  <c r="U108" i="25" s="1"/>
  <c r="S107" i="25"/>
  <c r="R107" i="25"/>
  <c r="E107" i="25"/>
  <c r="T107" i="25" s="1"/>
  <c r="S106" i="25"/>
  <c r="R106" i="25"/>
  <c r="E106" i="25"/>
  <c r="U106" i="25" s="1"/>
  <c r="S105" i="25"/>
  <c r="R105" i="25"/>
  <c r="E105" i="25"/>
  <c r="U105" i="25" s="1"/>
  <c r="S104" i="25"/>
  <c r="R104" i="25"/>
  <c r="E104" i="25"/>
  <c r="T104" i="25" s="1"/>
  <c r="T103" i="25"/>
  <c r="S103" i="25"/>
  <c r="R103" i="25"/>
  <c r="E103" i="25"/>
  <c r="U103" i="25" s="1"/>
  <c r="S102" i="25"/>
  <c r="R102" i="25"/>
  <c r="E102" i="25"/>
  <c r="U102" i="25" s="1"/>
  <c r="T101" i="25"/>
  <c r="S101" i="25"/>
  <c r="R101" i="25"/>
  <c r="E101" i="25"/>
  <c r="U101" i="25" s="1"/>
  <c r="S100" i="25"/>
  <c r="R100" i="25"/>
  <c r="E100" i="25"/>
  <c r="S99" i="25"/>
  <c r="R99" i="25"/>
  <c r="E99" i="25"/>
  <c r="T99" i="25" s="1"/>
  <c r="S98" i="25"/>
  <c r="R98" i="25"/>
  <c r="E98" i="25"/>
  <c r="U98" i="25" s="1"/>
  <c r="M97" i="25"/>
  <c r="M114" i="25" s="1"/>
  <c r="S114" i="25" s="1"/>
  <c r="L97" i="25"/>
  <c r="L114" i="25" s="1"/>
  <c r="R114" i="25" s="1"/>
  <c r="K97" i="25"/>
  <c r="K114" i="25" s="1"/>
  <c r="J97" i="25"/>
  <c r="J114" i="25" s="1"/>
  <c r="I97" i="25"/>
  <c r="I114" i="25" s="1"/>
  <c r="H97" i="25"/>
  <c r="H114" i="25" s="1"/>
  <c r="G97" i="25"/>
  <c r="G114" i="25" s="1"/>
  <c r="F97" i="25"/>
  <c r="F114" i="25" s="1"/>
  <c r="D97" i="25"/>
  <c r="D114" i="25" s="1"/>
  <c r="C97" i="25"/>
  <c r="C114" i="25" s="1"/>
  <c r="B97" i="25"/>
  <c r="B114" i="25" s="1"/>
  <c r="O115" i="26"/>
  <c r="N115" i="26"/>
  <c r="M115" i="26"/>
  <c r="S115" i="26" s="1"/>
  <c r="L115" i="26"/>
  <c r="R115" i="26" s="1"/>
  <c r="K115" i="26"/>
  <c r="J115" i="26"/>
  <c r="I115" i="26"/>
  <c r="H115" i="26"/>
  <c r="G115" i="26"/>
  <c r="F115" i="26"/>
  <c r="D115" i="26"/>
  <c r="C115" i="26"/>
  <c r="B115" i="26"/>
  <c r="O114" i="26"/>
  <c r="N114" i="26"/>
  <c r="U113" i="26"/>
  <c r="T113" i="26"/>
  <c r="S113" i="26"/>
  <c r="R113" i="26"/>
  <c r="S112" i="26"/>
  <c r="R112" i="26"/>
  <c r="E112" i="26"/>
  <c r="U112" i="26" s="1"/>
  <c r="S111" i="26"/>
  <c r="R111" i="26"/>
  <c r="E111" i="26"/>
  <c r="U111" i="26" s="1"/>
  <c r="S110" i="26"/>
  <c r="R110" i="26"/>
  <c r="E110" i="26"/>
  <c r="T110" i="26" s="1"/>
  <c r="U109" i="26"/>
  <c r="S109" i="26"/>
  <c r="R109" i="26"/>
  <c r="E109" i="26"/>
  <c r="T109" i="26" s="1"/>
  <c r="S108" i="26"/>
  <c r="R108" i="26"/>
  <c r="E108" i="26"/>
  <c r="U108" i="26" s="1"/>
  <c r="U107" i="26"/>
  <c r="S107" i="26"/>
  <c r="R107" i="26"/>
  <c r="E107" i="26"/>
  <c r="T107" i="26" s="1"/>
  <c r="S106" i="26"/>
  <c r="R106" i="26"/>
  <c r="E106" i="26"/>
  <c r="S105" i="26"/>
  <c r="R105" i="26"/>
  <c r="E105" i="26"/>
  <c r="U105" i="26" s="1"/>
  <c r="S104" i="26"/>
  <c r="R104" i="26"/>
  <c r="E104" i="26"/>
  <c r="S103" i="26"/>
  <c r="R103" i="26"/>
  <c r="E103" i="26"/>
  <c r="U103" i="26" s="1"/>
  <c r="S102" i="26"/>
  <c r="R102" i="26"/>
  <c r="E102" i="26"/>
  <c r="T102" i="26" s="1"/>
  <c r="S101" i="26"/>
  <c r="R101" i="26"/>
  <c r="E101" i="26"/>
  <c r="U101" i="26" s="1"/>
  <c r="S100" i="26"/>
  <c r="R100" i="26"/>
  <c r="E100" i="26"/>
  <c r="U100" i="26" s="1"/>
  <c r="S99" i="26"/>
  <c r="R99" i="26"/>
  <c r="E99" i="26"/>
  <c r="T99" i="26" s="1"/>
  <c r="S98" i="26"/>
  <c r="R98" i="26"/>
  <c r="E98" i="26"/>
  <c r="U98" i="26" s="1"/>
  <c r="M97" i="26"/>
  <c r="L97" i="26"/>
  <c r="R97" i="26" s="1"/>
  <c r="K97" i="26"/>
  <c r="K114" i="26" s="1"/>
  <c r="J97" i="26"/>
  <c r="J114" i="26" s="1"/>
  <c r="I97" i="26"/>
  <c r="I114" i="26" s="1"/>
  <c r="H97" i="26"/>
  <c r="H114" i="26" s="1"/>
  <c r="G97" i="26"/>
  <c r="G114" i="26" s="1"/>
  <c r="F97" i="26"/>
  <c r="F114" i="26" s="1"/>
  <c r="D97" i="26"/>
  <c r="D114" i="26" s="1"/>
  <c r="C97" i="26"/>
  <c r="C114" i="26" s="1"/>
  <c r="B97" i="26"/>
  <c r="B114" i="26" s="1"/>
  <c r="O115" i="27"/>
  <c r="N115" i="27"/>
  <c r="M115" i="27"/>
  <c r="S115" i="27" s="1"/>
  <c r="L115" i="27"/>
  <c r="R115" i="27" s="1"/>
  <c r="K115" i="27"/>
  <c r="J115" i="27"/>
  <c r="I115" i="27"/>
  <c r="H115" i="27"/>
  <c r="G115" i="27"/>
  <c r="F115" i="27"/>
  <c r="D115" i="27"/>
  <c r="C115" i="27"/>
  <c r="B115" i="27"/>
  <c r="O114" i="27"/>
  <c r="N114" i="27"/>
  <c r="K114" i="27"/>
  <c r="U113" i="27"/>
  <c r="T113" i="27"/>
  <c r="S113" i="27"/>
  <c r="R113" i="27"/>
  <c r="S112" i="27"/>
  <c r="R112" i="27"/>
  <c r="E112" i="27"/>
  <c r="S111" i="27"/>
  <c r="R111" i="27"/>
  <c r="E111" i="27"/>
  <c r="U111" i="27" s="1"/>
  <c r="S110" i="27"/>
  <c r="R110" i="27"/>
  <c r="E110" i="27"/>
  <c r="T110" i="27" s="1"/>
  <c r="S109" i="27"/>
  <c r="R109" i="27"/>
  <c r="E109" i="27"/>
  <c r="T109" i="27" s="1"/>
  <c r="S108" i="27"/>
  <c r="R108" i="27"/>
  <c r="E108" i="27"/>
  <c r="U108" i="27" s="1"/>
  <c r="S107" i="27"/>
  <c r="R107" i="27"/>
  <c r="E107" i="27"/>
  <c r="T107" i="27" s="1"/>
  <c r="S106" i="27"/>
  <c r="R106" i="27"/>
  <c r="E106" i="27"/>
  <c r="U106" i="27" s="1"/>
  <c r="S105" i="27"/>
  <c r="R105" i="27"/>
  <c r="E105" i="27"/>
  <c r="T105" i="27" s="1"/>
  <c r="U104" i="27"/>
  <c r="T104" i="27"/>
  <c r="S104" i="27"/>
  <c r="R104" i="27"/>
  <c r="E104" i="27"/>
  <c r="S103" i="27"/>
  <c r="R103" i="27"/>
  <c r="E103" i="27"/>
  <c r="U103" i="27" s="1"/>
  <c r="U102" i="27"/>
  <c r="S102" i="27"/>
  <c r="R102" i="27"/>
  <c r="E102" i="27"/>
  <c r="T102" i="27" s="1"/>
  <c r="S101" i="27"/>
  <c r="R101" i="27"/>
  <c r="E101" i="27"/>
  <c r="U101" i="27" s="1"/>
  <c r="S100" i="27"/>
  <c r="R100" i="27"/>
  <c r="E100" i="27"/>
  <c r="U100" i="27" s="1"/>
  <c r="S99" i="27"/>
  <c r="R99" i="27"/>
  <c r="E99" i="27"/>
  <c r="U99" i="27" s="1"/>
  <c r="S98" i="27"/>
  <c r="R98" i="27"/>
  <c r="E98" i="27"/>
  <c r="U98" i="27" s="1"/>
  <c r="M97" i="27"/>
  <c r="S97" i="27" s="1"/>
  <c r="L97" i="27"/>
  <c r="K97" i="27"/>
  <c r="J97" i="27"/>
  <c r="J114" i="27" s="1"/>
  <c r="I97" i="27"/>
  <c r="I114" i="27" s="1"/>
  <c r="H97" i="27"/>
  <c r="H114" i="27" s="1"/>
  <c r="G97" i="27"/>
  <c r="G114" i="27" s="1"/>
  <c r="F97" i="27"/>
  <c r="F114" i="27" s="1"/>
  <c r="D97" i="27"/>
  <c r="D114" i="27" s="1"/>
  <c r="C97" i="27"/>
  <c r="C114" i="27" s="1"/>
  <c r="B97" i="27"/>
  <c r="B114" i="27" s="1"/>
  <c r="O115" i="28"/>
  <c r="N115" i="28"/>
  <c r="M115" i="28"/>
  <c r="S115" i="28" s="1"/>
  <c r="L115" i="28"/>
  <c r="R115" i="28" s="1"/>
  <c r="K115" i="28"/>
  <c r="J115" i="28"/>
  <c r="I115" i="28"/>
  <c r="G115" i="28"/>
  <c r="F115" i="28"/>
  <c r="D115" i="28"/>
  <c r="C115" i="28"/>
  <c r="B115" i="28"/>
  <c r="O114" i="28"/>
  <c r="N114" i="28"/>
  <c r="U113" i="28"/>
  <c r="T113" i="28"/>
  <c r="S113" i="28"/>
  <c r="R113" i="28"/>
  <c r="S112" i="28"/>
  <c r="R112" i="28"/>
  <c r="E112" i="28"/>
  <c r="S111" i="28"/>
  <c r="R111" i="28"/>
  <c r="E111" i="28"/>
  <c r="U111" i="28" s="1"/>
  <c r="S110" i="28"/>
  <c r="R110" i="28"/>
  <c r="E110" i="28"/>
  <c r="S109" i="28"/>
  <c r="R109" i="28"/>
  <c r="E109" i="28"/>
  <c r="U109" i="28" s="1"/>
  <c r="S108" i="28"/>
  <c r="R108" i="28"/>
  <c r="E108" i="28"/>
  <c r="T108" i="28" s="1"/>
  <c r="S107" i="28"/>
  <c r="R107" i="28"/>
  <c r="E107" i="28"/>
  <c r="U107" i="28" s="1"/>
  <c r="S106" i="28"/>
  <c r="R106" i="28"/>
  <c r="E106" i="28"/>
  <c r="U106" i="28" s="1"/>
  <c r="S105" i="28"/>
  <c r="R105" i="28"/>
  <c r="E105" i="28"/>
  <c r="T105" i="28" s="1"/>
  <c r="S104" i="28"/>
  <c r="R104" i="28"/>
  <c r="E104" i="28"/>
  <c r="U104" i="28" s="1"/>
  <c r="S103" i="28"/>
  <c r="R103" i="28"/>
  <c r="E103" i="28"/>
  <c r="U103" i="28" s="1"/>
  <c r="S102" i="28"/>
  <c r="R102" i="28"/>
  <c r="E102" i="28"/>
  <c r="U102" i="28" s="1"/>
  <c r="S101" i="28"/>
  <c r="R101" i="28"/>
  <c r="E101" i="28"/>
  <c r="U101" i="28" s="1"/>
  <c r="S100" i="28"/>
  <c r="R100" i="28"/>
  <c r="E100" i="28"/>
  <c r="T100" i="28" s="1"/>
  <c r="S99" i="28"/>
  <c r="R99" i="28"/>
  <c r="E99" i="28"/>
  <c r="U99" i="28" s="1"/>
  <c r="S98" i="28"/>
  <c r="R98" i="28"/>
  <c r="E98" i="28"/>
  <c r="U98" i="28" s="1"/>
  <c r="M97" i="28"/>
  <c r="S97" i="28" s="1"/>
  <c r="L97" i="28"/>
  <c r="R97" i="28" s="1"/>
  <c r="K97" i="28"/>
  <c r="K114" i="28" s="1"/>
  <c r="J97" i="28"/>
  <c r="J114" i="28" s="1"/>
  <c r="I97" i="28"/>
  <c r="I114" i="28" s="1"/>
  <c r="H97" i="28"/>
  <c r="G97" i="28"/>
  <c r="G114" i="28" s="1"/>
  <c r="F97" i="28"/>
  <c r="F114" i="28" s="1"/>
  <c r="D97" i="28"/>
  <c r="D114" i="28" s="1"/>
  <c r="C97" i="28"/>
  <c r="C114" i="28" s="1"/>
  <c r="B97" i="28"/>
  <c r="B114" i="28" s="1"/>
  <c r="O115" i="29"/>
  <c r="N115" i="29"/>
  <c r="M115" i="29"/>
  <c r="S115" i="29" s="1"/>
  <c r="L115" i="29"/>
  <c r="R115" i="29" s="1"/>
  <c r="K115" i="29"/>
  <c r="J115" i="29"/>
  <c r="I115" i="29"/>
  <c r="H115" i="29"/>
  <c r="G115" i="29"/>
  <c r="F115" i="29"/>
  <c r="D115" i="29"/>
  <c r="C115" i="29"/>
  <c r="B115" i="29"/>
  <c r="O114" i="29"/>
  <c r="N114" i="29"/>
  <c r="I114" i="29"/>
  <c r="U113" i="29"/>
  <c r="T113" i="29"/>
  <c r="S113" i="29"/>
  <c r="R113" i="29"/>
  <c r="S112" i="29"/>
  <c r="R112" i="29"/>
  <c r="E112" i="29"/>
  <c r="U112" i="29" s="1"/>
  <c r="S111" i="29"/>
  <c r="R111" i="29"/>
  <c r="E111" i="29"/>
  <c r="T111" i="29" s="1"/>
  <c r="S110" i="29"/>
  <c r="R110" i="29"/>
  <c r="E110" i="29"/>
  <c r="U110" i="29" s="1"/>
  <c r="S109" i="29"/>
  <c r="R109" i="29"/>
  <c r="E109" i="29"/>
  <c r="U109" i="29" s="1"/>
  <c r="S108" i="29"/>
  <c r="R108" i="29"/>
  <c r="E108" i="29"/>
  <c r="T108" i="29" s="1"/>
  <c r="U107" i="29"/>
  <c r="T107" i="29"/>
  <c r="S107" i="29"/>
  <c r="R107" i="29"/>
  <c r="E107" i="29"/>
  <c r="S106" i="29"/>
  <c r="R106" i="29"/>
  <c r="E106" i="29"/>
  <c r="U106" i="29" s="1"/>
  <c r="U105" i="29"/>
  <c r="T105" i="29"/>
  <c r="S105" i="29"/>
  <c r="R105" i="29"/>
  <c r="E105" i="29"/>
  <c r="S104" i="29"/>
  <c r="R104" i="29"/>
  <c r="E104" i="29"/>
  <c r="U104" i="29" s="1"/>
  <c r="S103" i="29"/>
  <c r="R103" i="29"/>
  <c r="E103" i="29"/>
  <c r="T103" i="29" s="1"/>
  <c r="U102" i="29"/>
  <c r="S102" i="29"/>
  <c r="R102" i="29"/>
  <c r="E102" i="29"/>
  <c r="T102" i="29" s="1"/>
  <c r="S101" i="29"/>
  <c r="R101" i="29"/>
  <c r="E101" i="29"/>
  <c r="U101" i="29" s="1"/>
  <c r="U100" i="29"/>
  <c r="S100" i="29"/>
  <c r="R100" i="29"/>
  <c r="E100" i="29"/>
  <c r="T100" i="29" s="1"/>
  <c r="S99" i="29"/>
  <c r="R99" i="29"/>
  <c r="E99" i="29"/>
  <c r="U99" i="29" s="1"/>
  <c r="S98" i="29"/>
  <c r="R98" i="29"/>
  <c r="E98" i="29"/>
  <c r="U98" i="29" s="1"/>
  <c r="M97" i="29"/>
  <c r="M114" i="29" s="1"/>
  <c r="S114" i="29" s="1"/>
  <c r="L97" i="29"/>
  <c r="R97" i="29" s="1"/>
  <c r="K97" i="29"/>
  <c r="K114" i="29" s="1"/>
  <c r="J97" i="29"/>
  <c r="J114" i="29" s="1"/>
  <c r="I97" i="29"/>
  <c r="H97" i="29"/>
  <c r="H114" i="29" s="1"/>
  <c r="G97" i="29"/>
  <c r="G114" i="29" s="1"/>
  <c r="F97" i="29"/>
  <c r="F114" i="29" s="1"/>
  <c r="D97" i="29"/>
  <c r="D114" i="29" s="1"/>
  <c r="C97" i="29"/>
  <c r="C114" i="29" s="1"/>
  <c r="B97" i="29"/>
  <c r="B114" i="29" s="1"/>
  <c r="O115" i="30"/>
  <c r="N115" i="30"/>
  <c r="M115" i="30"/>
  <c r="S115" i="30" s="1"/>
  <c r="L115" i="30"/>
  <c r="R115" i="30" s="1"/>
  <c r="K115" i="30"/>
  <c r="J115" i="30"/>
  <c r="I115" i="30"/>
  <c r="H115" i="30"/>
  <c r="G115" i="30"/>
  <c r="F115" i="30"/>
  <c r="D115" i="30"/>
  <c r="C115" i="30"/>
  <c r="B115" i="30"/>
  <c r="O114" i="30"/>
  <c r="N114" i="30"/>
  <c r="U113" i="30"/>
  <c r="T113" i="30"/>
  <c r="S113" i="30"/>
  <c r="R113" i="30"/>
  <c r="S112" i="30"/>
  <c r="R112" i="30"/>
  <c r="E112" i="30"/>
  <c r="U112" i="30" s="1"/>
  <c r="S111" i="30"/>
  <c r="R111" i="30"/>
  <c r="E111" i="30"/>
  <c r="T111" i="30" s="1"/>
  <c r="S110" i="30"/>
  <c r="R110" i="30"/>
  <c r="E110" i="30"/>
  <c r="S109" i="30"/>
  <c r="R109" i="30"/>
  <c r="E109" i="30"/>
  <c r="U109" i="30" s="1"/>
  <c r="S108" i="30"/>
  <c r="R108" i="30"/>
  <c r="E108" i="30"/>
  <c r="S107" i="30"/>
  <c r="R107" i="30"/>
  <c r="E107" i="30"/>
  <c r="U107" i="30" s="1"/>
  <c r="S106" i="30"/>
  <c r="R106" i="30"/>
  <c r="E106" i="30"/>
  <c r="T106" i="30" s="1"/>
  <c r="S105" i="30"/>
  <c r="R105" i="30"/>
  <c r="E105" i="30"/>
  <c r="U105" i="30" s="1"/>
  <c r="S104" i="30"/>
  <c r="R104" i="30"/>
  <c r="E104" i="30"/>
  <c r="U104" i="30" s="1"/>
  <c r="S103" i="30"/>
  <c r="R103" i="30"/>
  <c r="E103" i="30"/>
  <c r="T103" i="30" s="1"/>
  <c r="U102" i="30"/>
  <c r="T102" i="30"/>
  <c r="S102" i="30"/>
  <c r="R102" i="30"/>
  <c r="E102" i="30"/>
  <c r="S101" i="30"/>
  <c r="R101" i="30"/>
  <c r="E101" i="30"/>
  <c r="U101" i="30" s="1"/>
  <c r="U100" i="30"/>
  <c r="T100" i="30"/>
  <c r="S100" i="30"/>
  <c r="R100" i="30"/>
  <c r="E100" i="30"/>
  <c r="S99" i="30"/>
  <c r="R99" i="30"/>
  <c r="E99" i="30"/>
  <c r="U99" i="30" s="1"/>
  <c r="S98" i="30"/>
  <c r="R98" i="30"/>
  <c r="E98" i="30"/>
  <c r="T98" i="30" s="1"/>
  <c r="M97" i="30"/>
  <c r="M114" i="30" s="1"/>
  <c r="S114" i="30" s="1"/>
  <c r="L97" i="30"/>
  <c r="L114" i="30" s="1"/>
  <c r="R114" i="30" s="1"/>
  <c r="K97" i="30"/>
  <c r="K114" i="30" s="1"/>
  <c r="J97" i="30"/>
  <c r="J114" i="30" s="1"/>
  <c r="I97" i="30"/>
  <c r="I114" i="30" s="1"/>
  <c r="H97" i="30"/>
  <c r="H114" i="30" s="1"/>
  <c r="G97" i="30"/>
  <c r="G114" i="30" s="1"/>
  <c r="F97" i="30"/>
  <c r="F114" i="30" s="1"/>
  <c r="D97" i="30"/>
  <c r="D114" i="30" s="1"/>
  <c r="C97" i="30"/>
  <c r="C114" i="30" s="1"/>
  <c r="B97" i="30"/>
  <c r="B114" i="30" s="1"/>
  <c r="O115" i="31"/>
  <c r="N115" i="31"/>
  <c r="M115" i="31"/>
  <c r="S115" i="31" s="1"/>
  <c r="L115" i="31"/>
  <c r="R115" i="31" s="1"/>
  <c r="K115" i="31"/>
  <c r="J115" i="31"/>
  <c r="I115" i="31"/>
  <c r="H115" i="31"/>
  <c r="G115" i="31"/>
  <c r="F115" i="31"/>
  <c r="D115" i="31"/>
  <c r="C115" i="31"/>
  <c r="B115" i="31"/>
  <c r="O114" i="31"/>
  <c r="N114" i="31"/>
  <c r="U113" i="31"/>
  <c r="T113" i="31"/>
  <c r="S113" i="31"/>
  <c r="R113" i="31"/>
  <c r="S112" i="31"/>
  <c r="R112" i="31"/>
  <c r="E112" i="31"/>
  <c r="U112" i="31" s="1"/>
  <c r="S111" i="31"/>
  <c r="R111" i="31"/>
  <c r="E111" i="31"/>
  <c r="S110" i="31"/>
  <c r="R110" i="31"/>
  <c r="E110" i="31"/>
  <c r="U110" i="31" s="1"/>
  <c r="S109" i="31"/>
  <c r="R109" i="31"/>
  <c r="E109" i="31"/>
  <c r="T109" i="31" s="1"/>
  <c r="T108" i="31"/>
  <c r="S108" i="31"/>
  <c r="R108" i="31"/>
  <c r="E108" i="31"/>
  <c r="U108" i="31" s="1"/>
  <c r="S107" i="31"/>
  <c r="R107" i="31"/>
  <c r="E107" i="31"/>
  <c r="U107" i="31" s="1"/>
  <c r="S106" i="31"/>
  <c r="R106" i="31"/>
  <c r="E106" i="31"/>
  <c r="T106" i="31" s="1"/>
  <c r="U105" i="31"/>
  <c r="S105" i="31"/>
  <c r="R105" i="31"/>
  <c r="E105" i="31"/>
  <c r="T105" i="31" s="1"/>
  <c r="S104" i="31"/>
  <c r="R104" i="31"/>
  <c r="E104" i="31"/>
  <c r="U104" i="31" s="1"/>
  <c r="U103" i="31"/>
  <c r="S103" i="31"/>
  <c r="R103" i="31"/>
  <c r="E103" i="31"/>
  <c r="T103" i="31" s="1"/>
  <c r="S102" i="31"/>
  <c r="R102" i="31"/>
  <c r="E102" i="31"/>
  <c r="U102" i="31" s="1"/>
  <c r="S101" i="31"/>
  <c r="R101" i="31"/>
  <c r="E101" i="31"/>
  <c r="T101" i="31" s="1"/>
  <c r="S100" i="31"/>
  <c r="R100" i="31"/>
  <c r="E100" i="31"/>
  <c r="U100" i="31" s="1"/>
  <c r="S99" i="31"/>
  <c r="R99" i="31"/>
  <c r="E99" i="31"/>
  <c r="U99" i="31" s="1"/>
  <c r="S98" i="31"/>
  <c r="R98" i="31"/>
  <c r="E98" i="31"/>
  <c r="T98" i="31" s="1"/>
  <c r="S97" i="31"/>
  <c r="M97" i="31"/>
  <c r="M114" i="31" s="1"/>
  <c r="S114" i="31" s="1"/>
  <c r="L97" i="31"/>
  <c r="L114" i="31" s="1"/>
  <c r="R114" i="31" s="1"/>
  <c r="K97" i="31"/>
  <c r="K114" i="31" s="1"/>
  <c r="J97" i="31"/>
  <c r="J114" i="31" s="1"/>
  <c r="I97" i="31"/>
  <c r="I114" i="31" s="1"/>
  <c r="H97" i="31"/>
  <c r="H114" i="31" s="1"/>
  <c r="G97" i="31"/>
  <c r="G114" i="31" s="1"/>
  <c r="F97" i="31"/>
  <c r="F114" i="31" s="1"/>
  <c r="D97" i="31"/>
  <c r="D114" i="31" s="1"/>
  <c r="C97" i="31"/>
  <c r="C114" i="31" s="1"/>
  <c r="B97" i="31"/>
  <c r="B114" i="31" s="1"/>
  <c r="O115" i="32"/>
  <c r="N115" i="32"/>
  <c r="M115" i="32"/>
  <c r="S115" i="32" s="1"/>
  <c r="L115" i="32"/>
  <c r="R115" i="32" s="1"/>
  <c r="K115" i="32"/>
  <c r="J115" i="32"/>
  <c r="I115" i="32"/>
  <c r="H115" i="32"/>
  <c r="G115" i="32"/>
  <c r="F115" i="32"/>
  <c r="D115" i="32"/>
  <c r="C115" i="32"/>
  <c r="B115" i="32"/>
  <c r="O114" i="32"/>
  <c r="N114" i="32"/>
  <c r="C114" i="32"/>
  <c r="U113" i="32"/>
  <c r="T113" i="32"/>
  <c r="S113" i="32"/>
  <c r="R113" i="32"/>
  <c r="S112" i="32"/>
  <c r="R112" i="32"/>
  <c r="E112" i="32"/>
  <c r="T112" i="32" s="1"/>
  <c r="U111" i="32"/>
  <c r="S111" i="32"/>
  <c r="R111" i="32"/>
  <c r="E111" i="32"/>
  <c r="T111" i="32" s="1"/>
  <c r="S110" i="32"/>
  <c r="R110" i="32"/>
  <c r="E110" i="32"/>
  <c r="U110" i="32" s="1"/>
  <c r="U109" i="32"/>
  <c r="S109" i="32"/>
  <c r="R109" i="32"/>
  <c r="E109" i="32"/>
  <c r="T109" i="32" s="1"/>
  <c r="S108" i="32"/>
  <c r="R108" i="32"/>
  <c r="E108" i="32"/>
  <c r="S107" i="32"/>
  <c r="R107" i="32"/>
  <c r="E107" i="32"/>
  <c r="U107" i="32" s="1"/>
  <c r="S106" i="32"/>
  <c r="R106" i="32"/>
  <c r="E106" i="32"/>
  <c r="S105" i="32"/>
  <c r="R105" i="32"/>
  <c r="E105" i="32"/>
  <c r="U105" i="32" s="1"/>
  <c r="S104" i="32"/>
  <c r="R104" i="32"/>
  <c r="E104" i="32"/>
  <c r="T104" i="32" s="1"/>
  <c r="S103" i="32"/>
  <c r="R103" i="32"/>
  <c r="E103" i="32"/>
  <c r="U103" i="32" s="1"/>
  <c r="S102" i="32"/>
  <c r="R102" i="32"/>
  <c r="E102" i="32"/>
  <c r="U102" i="32" s="1"/>
  <c r="T101" i="32"/>
  <c r="S101" i="32"/>
  <c r="R101" i="32"/>
  <c r="E101" i="32"/>
  <c r="U101" i="32" s="1"/>
  <c r="S100" i="32"/>
  <c r="R100" i="32"/>
  <c r="E100" i="32"/>
  <c r="S99" i="32"/>
  <c r="R99" i="32"/>
  <c r="E99" i="32"/>
  <c r="U99" i="32" s="1"/>
  <c r="S98" i="32"/>
  <c r="R98" i="32"/>
  <c r="E98" i="32"/>
  <c r="M97" i="32"/>
  <c r="S97" i="32" s="1"/>
  <c r="L97" i="32"/>
  <c r="L114" i="32" s="1"/>
  <c r="R114" i="32" s="1"/>
  <c r="K97" i="32"/>
  <c r="K114" i="32" s="1"/>
  <c r="J97" i="32"/>
  <c r="J114" i="32" s="1"/>
  <c r="I97" i="32"/>
  <c r="I114" i="32" s="1"/>
  <c r="H97" i="32"/>
  <c r="H114" i="32" s="1"/>
  <c r="G97" i="32"/>
  <c r="G114" i="32" s="1"/>
  <c r="F97" i="32"/>
  <c r="F114" i="32" s="1"/>
  <c r="D97" i="32"/>
  <c r="D114" i="32" s="1"/>
  <c r="C97" i="32"/>
  <c r="B97" i="32"/>
  <c r="B114" i="32" s="1"/>
  <c r="O115" i="1"/>
  <c r="N115" i="1"/>
  <c r="M115" i="1"/>
  <c r="S115" i="1" s="1"/>
  <c r="L115" i="1"/>
  <c r="R115" i="1" s="1"/>
  <c r="K115" i="1"/>
  <c r="J115" i="1"/>
  <c r="I115" i="1"/>
  <c r="H115" i="1"/>
  <c r="G115" i="1"/>
  <c r="F115" i="1"/>
  <c r="D115" i="1"/>
  <c r="C115" i="1"/>
  <c r="B115" i="1"/>
  <c r="O114" i="1"/>
  <c r="N114" i="1"/>
  <c r="U113" i="1"/>
  <c r="T113" i="1"/>
  <c r="S113" i="1"/>
  <c r="R113" i="1"/>
  <c r="S112" i="1"/>
  <c r="R112" i="1"/>
  <c r="E112" i="1"/>
  <c r="S111" i="1"/>
  <c r="R111" i="1"/>
  <c r="E111" i="1"/>
  <c r="U111" i="1" s="1"/>
  <c r="S110" i="1"/>
  <c r="R110" i="1"/>
  <c r="E110" i="1"/>
  <c r="U110" i="1" s="1"/>
  <c r="S109" i="1"/>
  <c r="R109" i="1"/>
  <c r="E109" i="1"/>
  <c r="U109" i="1" s="1"/>
  <c r="S108" i="1"/>
  <c r="R108" i="1"/>
  <c r="E108" i="1"/>
  <c r="U108" i="1" s="1"/>
  <c r="S107" i="1"/>
  <c r="R107" i="1"/>
  <c r="E107" i="1"/>
  <c r="T107" i="1" s="1"/>
  <c r="S106" i="1"/>
  <c r="R106" i="1"/>
  <c r="E106" i="1"/>
  <c r="T106" i="1" s="1"/>
  <c r="S105" i="1"/>
  <c r="R105" i="1"/>
  <c r="E105" i="1"/>
  <c r="U105" i="1" s="1"/>
  <c r="S104" i="1"/>
  <c r="R104" i="1"/>
  <c r="E104" i="1"/>
  <c r="T103" i="1"/>
  <c r="S103" i="1"/>
  <c r="R103" i="1"/>
  <c r="E103" i="1"/>
  <c r="U103" i="1" s="1"/>
  <c r="S102" i="1"/>
  <c r="R102" i="1"/>
  <c r="E102" i="1"/>
  <c r="U102" i="1" s="1"/>
  <c r="U101" i="1"/>
  <c r="T101" i="1"/>
  <c r="S101" i="1"/>
  <c r="R101" i="1"/>
  <c r="E101" i="1"/>
  <c r="S100" i="1"/>
  <c r="R100" i="1"/>
  <c r="E100" i="1"/>
  <c r="S99" i="1"/>
  <c r="R99" i="1"/>
  <c r="E99" i="1"/>
  <c r="T99" i="1" s="1"/>
  <c r="S98" i="1"/>
  <c r="R98" i="1"/>
  <c r="E98" i="1"/>
  <c r="T98" i="1" s="1"/>
  <c r="M97" i="1"/>
  <c r="S97" i="1" s="1"/>
  <c r="L97" i="1"/>
  <c r="R97" i="1" s="1"/>
  <c r="K97" i="1"/>
  <c r="K114" i="1" s="1"/>
  <c r="J97" i="1"/>
  <c r="J114" i="1" s="1"/>
  <c r="I97" i="1"/>
  <c r="I114" i="1" s="1"/>
  <c r="H97" i="1"/>
  <c r="H114" i="1" s="1"/>
  <c r="G97" i="1"/>
  <c r="G114" i="1" s="1"/>
  <c r="F97" i="1"/>
  <c r="F114" i="1" s="1"/>
  <c r="D97" i="1"/>
  <c r="D114" i="1" s="1"/>
  <c r="C97" i="1"/>
  <c r="C114" i="1" s="1"/>
  <c r="B97" i="1"/>
  <c r="B114" i="1" s="1"/>
  <c r="E86" i="2"/>
  <c r="E85" i="2"/>
  <c r="E84" i="2"/>
  <c r="E83" i="2"/>
  <c r="E82" i="2" s="1"/>
  <c r="M82" i="2"/>
  <c r="L82" i="2"/>
  <c r="K82" i="2"/>
  <c r="J82" i="2"/>
  <c r="I82" i="2"/>
  <c r="H82" i="2"/>
  <c r="G82" i="2"/>
  <c r="F82" i="2"/>
  <c r="D82" i="2"/>
  <c r="C82" i="2"/>
  <c r="B82" i="2"/>
  <c r="A79" i="2"/>
  <c r="E86" i="3"/>
  <c r="E85" i="3"/>
  <c r="E84" i="3"/>
  <c r="E83" i="3"/>
  <c r="M82" i="3"/>
  <c r="L82" i="3"/>
  <c r="K82" i="3"/>
  <c r="J82" i="3"/>
  <c r="I82" i="3"/>
  <c r="H82" i="3"/>
  <c r="G82" i="3"/>
  <c r="F82" i="3"/>
  <c r="D82" i="3"/>
  <c r="C82" i="3"/>
  <c r="B82" i="3"/>
  <c r="A79" i="3"/>
  <c r="E86" i="4"/>
  <c r="E85" i="4"/>
  <c r="E84" i="4"/>
  <c r="E82" i="4" s="1"/>
  <c r="E83" i="4"/>
  <c r="M82" i="4"/>
  <c r="L82" i="4"/>
  <c r="K82" i="4"/>
  <c r="J82" i="4"/>
  <c r="I82" i="4"/>
  <c r="H82" i="4"/>
  <c r="G82" i="4"/>
  <c r="F82" i="4"/>
  <c r="D82" i="4"/>
  <c r="C82" i="4"/>
  <c r="B82" i="4"/>
  <c r="A79" i="4"/>
  <c r="E86" i="5"/>
  <c r="E85" i="5"/>
  <c r="E84" i="5"/>
  <c r="E83" i="5"/>
  <c r="M82" i="5"/>
  <c r="L82" i="5"/>
  <c r="K82" i="5"/>
  <c r="J82" i="5"/>
  <c r="I82" i="5"/>
  <c r="H82" i="5"/>
  <c r="G82" i="5"/>
  <c r="F82" i="5"/>
  <c r="D82" i="5"/>
  <c r="C82" i="5"/>
  <c r="B82" i="5"/>
  <c r="A79" i="5"/>
  <c r="E86" i="6"/>
  <c r="E85" i="6"/>
  <c r="E84" i="6"/>
  <c r="E83" i="6"/>
  <c r="M82" i="6"/>
  <c r="L82" i="6"/>
  <c r="K82" i="6"/>
  <c r="J82" i="6"/>
  <c r="I82" i="6"/>
  <c r="H82" i="6"/>
  <c r="G82" i="6"/>
  <c r="F82" i="6"/>
  <c r="D82" i="6"/>
  <c r="C82" i="6"/>
  <c r="B82" i="6"/>
  <c r="A79" i="6"/>
  <c r="E86" i="7"/>
  <c r="E85" i="7"/>
  <c r="E84" i="7"/>
  <c r="E83" i="7"/>
  <c r="M82" i="7"/>
  <c r="L82" i="7"/>
  <c r="K82" i="7"/>
  <c r="J82" i="7"/>
  <c r="I82" i="7"/>
  <c r="H82" i="7"/>
  <c r="G82" i="7"/>
  <c r="F82" i="7"/>
  <c r="D82" i="7"/>
  <c r="C82" i="7"/>
  <c r="B82" i="7"/>
  <c r="A79" i="7"/>
  <c r="E86" i="8"/>
  <c r="E85" i="8"/>
  <c r="E82" i="8" s="1"/>
  <c r="E84" i="8"/>
  <c r="E83" i="8"/>
  <c r="M82" i="8"/>
  <c r="L82" i="8"/>
  <c r="K82" i="8"/>
  <c r="J82" i="8"/>
  <c r="I82" i="8"/>
  <c r="H82" i="8"/>
  <c r="G82" i="8"/>
  <c r="F82" i="8"/>
  <c r="D82" i="8"/>
  <c r="C82" i="8"/>
  <c r="B82" i="8"/>
  <c r="A79" i="8"/>
  <c r="E86" i="9"/>
  <c r="E85" i="9"/>
  <c r="E84" i="9"/>
  <c r="E83" i="9"/>
  <c r="M82" i="9"/>
  <c r="L82" i="9"/>
  <c r="K82" i="9"/>
  <c r="J82" i="9"/>
  <c r="I82" i="9"/>
  <c r="H82" i="9"/>
  <c r="G82" i="9"/>
  <c r="F82" i="9"/>
  <c r="D82" i="9"/>
  <c r="C82" i="9"/>
  <c r="B82" i="9"/>
  <c r="A79" i="9"/>
  <c r="E86" i="10"/>
  <c r="E85" i="10"/>
  <c r="E84" i="10"/>
  <c r="E83" i="10"/>
  <c r="M82" i="10"/>
  <c r="L82" i="10"/>
  <c r="K82" i="10"/>
  <c r="J82" i="10"/>
  <c r="I82" i="10"/>
  <c r="H82" i="10"/>
  <c r="G82" i="10"/>
  <c r="F82" i="10"/>
  <c r="D82" i="10"/>
  <c r="C82" i="10"/>
  <c r="B82" i="10"/>
  <c r="A79" i="10"/>
  <c r="E86" i="11"/>
  <c r="E85" i="11"/>
  <c r="E84" i="11"/>
  <c r="E83" i="11"/>
  <c r="M82" i="11"/>
  <c r="L82" i="11"/>
  <c r="K82" i="11"/>
  <c r="J82" i="11"/>
  <c r="I82" i="11"/>
  <c r="H82" i="11"/>
  <c r="G82" i="11"/>
  <c r="F82" i="11"/>
  <c r="D82" i="11"/>
  <c r="C82" i="11"/>
  <c r="B82" i="11"/>
  <c r="A79" i="11"/>
  <c r="E86" i="12"/>
  <c r="E85" i="12"/>
  <c r="E84" i="12"/>
  <c r="E83" i="12"/>
  <c r="M82" i="12"/>
  <c r="L82" i="12"/>
  <c r="K82" i="12"/>
  <c r="J82" i="12"/>
  <c r="I82" i="12"/>
  <c r="H82" i="12"/>
  <c r="G82" i="12"/>
  <c r="F82" i="12"/>
  <c r="D82" i="12"/>
  <c r="C82" i="12"/>
  <c r="B82" i="12"/>
  <c r="A79" i="12"/>
  <c r="E86" i="13"/>
  <c r="E85" i="13"/>
  <c r="E84" i="13"/>
  <c r="E83" i="13"/>
  <c r="M82" i="13"/>
  <c r="L82" i="13"/>
  <c r="K82" i="13"/>
  <c r="J82" i="13"/>
  <c r="I82" i="13"/>
  <c r="H82" i="13"/>
  <c r="G82" i="13"/>
  <c r="F82" i="13"/>
  <c r="D82" i="13"/>
  <c r="C82" i="13"/>
  <c r="B82" i="13"/>
  <c r="A79" i="13"/>
  <c r="E86" i="14"/>
  <c r="E85" i="14"/>
  <c r="E84" i="14"/>
  <c r="E83" i="14"/>
  <c r="E82" i="14" s="1"/>
  <c r="M82" i="14"/>
  <c r="L82" i="14"/>
  <c r="K82" i="14"/>
  <c r="J82" i="14"/>
  <c r="I82" i="14"/>
  <c r="H82" i="14"/>
  <c r="G82" i="14"/>
  <c r="F82" i="14"/>
  <c r="D82" i="14"/>
  <c r="C82" i="14"/>
  <c r="B82" i="14"/>
  <c r="A79" i="14"/>
  <c r="E86" i="15"/>
  <c r="E85" i="15"/>
  <c r="E84" i="15"/>
  <c r="E83" i="15"/>
  <c r="M82" i="15"/>
  <c r="L82" i="15"/>
  <c r="K82" i="15"/>
  <c r="J82" i="15"/>
  <c r="I82" i="15"/>
  <c r="H82" i="15"/>
  <c r="G82" i="15"/>
  <c r="F82" i="15"/>
  <c r="D82" i="15"/>
  <c r="C82" i="15"/>
  <c r="B82" i="15"/>
  <c r="A79" i="15"/>
  <c r="E86" i="16"/>
  <c r="E85" i="16"/>
  <c r="E84" i="16"/>
  <c r="E83" i="16"/>
  <c r="M82" i="16"/>
  <c r="L82" i="16"/>
  <c r="K82" i="16"/>
  <c r="J82" i="16"/>
  <c r="I82" i="16"/>
  <c r="H82" i="16"/>
  <c r="G82" i="16"/>
  <c r="F82" i="16"/>
  <c r="D82" i="16"/>
  <c r="C82" i="16"/>
  <c r="B82" i="16"/>
  <c r="A79" i="16"/>
  <c r="E86" i="17"/>
  <c r="E85" i="17"/>
  <c r="E84" i="17"/>
  <c r="E83" i="17"/>
  <c r="M82" i="17"/>
  <c r="L82" i="17"/>
  <c r="K82" i="17"/>
  <c r="J82" i="17"/>
  <c r="I82" i="17"/>
  <c r="H82" i="17"/>
  <c r="G82" i="17"/>
  <c r="F82" i="17"/>
  <c r="D82" i="17"/>
  <c r="C82" i="17"/>
  <c r="B82" i="17"/>
  <c r="A79" i="17"/>
  <c r="E86" i="18"/>
  <c r="E85" i="18"/>
  <c r="E84" i="18"/>
  <c r="E83" i="18"/>
  <c r="E82" i="18" s="1"/>
  <c r="M82" i="18"/>
  <c r="L82" i="18"/>
  <c r="K82" i="18"/>
  <c r="J82" i="18"/>
  <c r="I82" i="18"/>
  <c r="H82" i="18"/>
  <c r="G82" i="18"/>
  <c r="F82" i="18"/>
  <c r="D82" i="18"/>
  <c r="C82" i="18"/>
  <c r="B82" i="18"/>
  <c r="A79" i="18"/>
  <c r="E86" i="19"/>
  <c r="E85" i="19"/>
  <c r="E84" i="19"/>
  <c r="E83" i="19"/>
  <c r="E82" i="19" s="1"/>
  <c r="M82" i="19"/>
  <c r="L82" i="19"/>
  <c r="K82" i="19"/>
  <c r="J82" i="19"/>
  <c r="I82" i="19"/>
  <c r="H82" i="19"/>
  <c r="G82" i="19"/>
  <c r="F82" i="19"/>
  <c r="D82" i="19"/>
  <c r="C82" i="19"/>
  <c r="B82" i="19"/>
  <c r="A79" i="19"/>
  <c r="E86" i="20"/>
  <c r="E85" i="20"/>
  <c r="E84" i="20"/>
  <c r="E82" i="20" s="1"/>
  <c r="E83" i="20"/>
  <c r="M82" i="20"/>
  <c r="L82" i="20"/>
  <c r="K82" i="20"/>
  <c r="J82" i="20"/>
  <c r="I82" i="20"/>
  <c r="H82" i="20"/>
  <c r="G82" i="20"/>
  <c r="F82" i="20"/>
  <c r="D82" i="20"/>
  <c r="C82" i="20"/>
  <c r="B82" i="20"/>
  <c r="A79" i="20"/>
  <c r="E86" i="21"/>
  <c r="E85" i="21"/>
  <c r="E84" i="21"/>
  <c r="E83" i="21"/>
  <c r="M82" i="21"/>
  <c r="L82" i="21"/>
  <c r="K82" i="21"/>
  <c r="J82" i="21"/>
  <c r="I82" i="21"/>
  <c r="H82" i="21"/>
  <c r="G82" i="21"/>
  <c r="F82" i="21"/>
  <c r="D82" i="21"/>
  <c r="C82" i="21"/>
  <c r="B82" i="21"/>
  <c r="A79" i="21"/>
  <c r="E86" i="22"/>
  <c r="E85" i="22"/>
  <c r="E84" i="22"/>
  <c r="E83" i="22"/>
  <c r="M82" i="22"/>
  <c r="L82" i="22"/>
  <c r="K82" i="22"/>
  <c r="J82" i="22"/>
  <c r="I82" i="22"/>
  <c r="H82" i="22"/>
  <c r="G82" i="22"/>
  <c r="F82" i="22"/>
  <c r="D82" i="22"/>
  <c r="C82" i="22"/>
  <c r="B82" i="22"/>
  <c r="A79" i="22"/>
  <c r="E86" i="23"/>
  <c r="E85" i="23"/>
  <c r="E84" i="23"/>
  <c r="E83" i="23"/>
  <c r="M82" i="23"/>
  <c r="L82" i="23"/>
  <c r="K82" i="23"/>
  <c r="J82" i="23"/>
  <c r="I82" i="23"/>
  <c r="H82" i="23"/>
  <c r="G82" i="23"/>
  <c r="F82" i="23"/>
  <c r="D82" i="23"/>
  <c r="C82" i="23"/>
  <c r="B82" i="23"/>
  <c r="A79" i="23"/>
  <c r="E86" i="24"/>
  <c r="E85" i="24"/>
  <c r="E84" i="24"/>
  <c r="E83" i="24"/>
  <c r="M82" i="24"/>
  <c r="L82" i="24"/>
  <c r="K82" i="24"/>
  <c r="J82" i="24"/>
  <c r="I82" i="24"/>
  <c r="H82" i="24"/>
  <c r="G82" i="24"/>
  <c r="F82" i="24"/>
  <c r="D82" i="24"/>
  <c r="C82" i="24"/>
  <c r="B82" i="24"/>
  <c r="A79" i="24"/>
  <c r="E86" i="25"/>
  <c r="E82" i="25" s="1"/>
  <c r="E85" i="25"/>
  <c r="E84" i="25"/>
  <c r="E83" i="25"/>
  <c r="M82" i="25"/>
  <c r="L82" i="25"/>
  <c r="K82" i="25"/>
  <c r="J82" i="25"/>
  <c r="I82" i="25"/>
  <c r="H82" i="25"/>
  <c r="G82" i="25"/>
  <c r="F82" i="25"/>
  <c r="D82" i="25"/>
  <c r="C82" i="25"/>
  <c r="B82" i="25"/>
  <c r="A79" i="25"/>
  <c r="E86" i="26"/>
  <c r="E85" i="26"/>
  <c r="E84" i="26"/>
  <c r="E83" i="26"/>
  <c r="M82" i="26"/>
  <c r="L82" i="26"/>
  <c r="K82" i="26"/>
  <c r="J82" i="26"/>
  <c r="I82" i="26"/>
  <c r="H82" i="26"/>
  <c r="G82" i="26"/>
  <c r="F82" i="26"/>
  <c r="E82" i="26"/>
  <c r="D82" i="26"/>
  <c r="C82" i="26"/>
  <c r="B82" i="26"/>
  <c r="A79" i="26"/>
  <c r="E86" i="27"/>
  <c r="E85" i="27"/>
  <c r="E84" i="27"/>
  <c r="E83" i="27"/>
  <c r="M82" i="27"/>
  <c r="L82" i="27"/>
  <c r="K82" i="27"/>
  <c r="J82" i="27"/>
  <c r="I82" i="27"/>
  <c r="H82" i="27"/>
  <c r="G82" i="27"/>
  <c r="F82" i="27"/>
  <c r="D82" i="27"/>
  <c r="C82" i="27"/>
  <c r="B82" i="27"/>
  <c r="A79" i="27"/>
  <c r="E86" i="28"/>
  <c r="E85" i="28"/>
  <c r="E84" i="28"/>
  <c r="E82" i="28" s="1"/>
  <c r="E83" i="28"/>
  <c r="M82" i="28"/>
  <c r="L82" i="28"/>
  <c r="K82" i="28"/>
  <c r="J82" i="28"/>
  <c r="I82" i="28"/>
  <c r="H82" i="28"/>
  <c r="G82" i="28"/>
  <c r="F82" i="28"/>
  <c r="D82" i="28"/>
  <c r="C82" i="28"/>
  <c r="B82" i="28"/>
  <c r="A79" i="28"/>
  <c r="E86" i="29"/>
  <c r="E85" i="29"/>
  <c r="E84" i="29"/>
  <c r="E83" i="29"/>
  <c r="M82" i="29"/>
  <c r="L82" i="29"/>
  <c r="K82" i="29"/>
  <c r="J82" i="29"/>
  <c r="I82" i="29"/>
  <c r="H82" i="29"/>
  <c r="G82" i="29"/>
  <c r="F82" i="29"/>
  <c r="D82" i="29"/>
  <c r="C82" i="29"/>
  <c r="B82" i="29"/>
  <c r="A79" i="29"/>
  <c r="E86" i="30"/>
  <c r="E85" i="30"/>
  <c r="E84" i="30"/>
  <c r="E83" i="30"/>
  <c r="M82" i="30"/>
  <c r="L82" i="30"/>
  <c r="K82" i="30"/>
  <c r="J82" i="30"/>
  <c r="I82" i="30"/>
  <c r="H82" i="30"/>
  <c r="G82" i="30"/>
  <c r="F82" i="30"/>
  <c r="D82" i="30"/>
  <c r="C82" i="30"/>
  <c r="B82" i="30"/>
  <c r="A79" i="30"/>
  <c r="E86" i="31"/>
  <c r="E85" i="31"/>
  <c r="E82" i="31" s="1"/>
  <c r="E84" i="31"/>
  <c r="E83" i="31"/>
  <c r="M82" i="31"/>
  <c r="L82" i="31"/>
  <c r="K82" i="31"/>
  <c r="J82" i="31"/>
  <c r="I82" i="31"/>
  <c r="H82" i="31"/>
  <c r="G82" i="31"/>
  <c r="F82" i="31"/>
  <c r="D82" i="31"/>
  <c r="C82" i="31"/>
  <c r="B82" i="31"/>
  <c r="A79" i="31"/>
  <c r="E86" i="32"/>
  <c r="E85" i="32"/>
  <c r="E84" i="32"/>
  <c r="E83" i="32"/>
  <c r="M82" i="32"/>
  <c r="L82" i="32"/>
  <c r="K82" i="32"/>
  <c r="J82" i="32"/>
  <c r="I82" i="32"/>
  <c r="H82" i="32"/>
  <c r="G82" i="32"/>
  <c r="F82" i="32"/>
  <c r="D82" i="32"/>
  <c r="C82" i="32"/>
  <c r="B82" i="32"/>
  <c r="A79" i="32"/>
  <c r="E86" i="1"/>
  <c r="E85" i="1"/>
  <c r="E82" i="1" s="1"/>
  <c r="E84" i="1"/>
  <c r="E83" i="1"/>
  <c r="M82" i="1"/>
  <c r="L82" i="1"/>
  <c r="K82" i="1"/>
  <c r="J82" i="1"/>
  <c r="I82" i="1"/>
  <c r="H82" i="1"/>
  <c r="G82" i="1"/>
  <c r="F82" i="1"/>
  <c r="D82" i="1"/>
  <c r="C82" i="1"/>
  <c r="B82" i="1"/>
  <c r="A79" i="1"/>
  <c r="U96" i="32"/>
  <c r="S96" i="32"/>
  <c r="R96" i="32"/>
  <c r="Q96" i="32"/>
  <c r="P96" i="32"/>
  <c r="E96" i="32"/>
  <c r="T96" i="32" s="1"/>
  <c r="T95" i="32"/>
  <c r="S95" i="32"/>
  <c r="R95" i="32"/>
  <c r="Q95" i="32"/>
  <c r="P95" i="32"/>
  <c r="E95" i="32"/>
  <c r="U95" i="32" s="1"/>
  <c r="S94" i="32"/>
  <c r="R94" i="32"/>
  <c r="Q94" i="32"/>
  <c r="P94" i="32"/>
  <c r="E94" i="32"/>
  <c r="U94" i="32" s="1"/>
  <c r="S93" i="32"/>
  <c r="R93" i="32"/>
  <c r="Q93" i="32"/>
  <c r="P93" i="32"/>
  <c r="E93" i="32"/>
  <c r="U93" i="32" s="1"/>
  <c r="S92" i="32"/>
  <c r="R92" i="32"/>
  <c r="Q92" i="32"/>
  <c r="P92" i="32"/>
  <c r="E92" i="32"/>
  <c r="U92" i="32" s="1"/>
  <c r="U91" i="32"/>
  <c r="T91" i="32"/>
  <c r="S91" i="32"/>
  <c r="R91" i="32"/>
  <c r="Q91" i="32"/>
  <c r="P91" i="32"/>
  <c r="E91" i="32"/>
  <c r="S90" i="32"/>
  <c r="R90" i="32"/>
  <c r="Q90" i="32"/>
  <c r="P90" i="32"/>
  <c r="E90" i="32"/>
  <c r="T89" i="32"/>
  <c r="S89" i="32"/>
  <c r="R89" i="32"/>
  <c r="Q89" i="32"/>
  <c r="P89" i="32"/>
  <c r="E89" i="32"/>
  <c r="U89" i="32" s="1"/>
  <c r="U88" i="32"/>
  <c r="S88" i="32"/>
  <c r="R88" i="32"/>
  <c r="Q88" i="32"/>
  <c r="P88" i="32"/>
  <c r="E88" i="32"/>
  <c r="T88" i="32" s="1"/>
  <c r="O75" i="32"/>
  <c r="N75" i="32"/>
  <c r="M75" i="32"/>
  <c r="L75" i="32"/>
  <c r="K75" i="32"/>
  <c r="J75" i="32"/>
  <c r="I75" i="32"/>
  <c r="H75" i="32"/>
  <c r="G75" i="32"/>
  <c r="F75" i="32"/>
  <c r="C75" i="32"/>
  <c r="B75" i="32"/>
  <c r="S74" i="32"/>
  <c r="O74" i="32"/>
  <c r="N74" i="32"/>
  <c r="M74" i="32"/>
  <c r="L74" i="32"/>
  <c r="R74" i="32" s="1"/>
  <c r="K74" i="32"/>
  <c r="J74" i="32"/>
  <c r="I74" i="32"/>
  <c r="Q74" i="32" s="1"/>
  <c r="H74" i="32"/>
  <c r="P74" i="32" s="1"/>
  <c r="G74" i="32"/>
  <c r="F74" i="32"/>
  <c r="C74" i="32"/>
  <c r="B74" i="32"/>
  <c r="E74" i="32" s="1"/>
  <c r="O73" i="32"/>
  <c r="N73" i="32"/>
  <c r="M73" i="32"/>
  <c r="S73" i="32" s="1"/>
  <c r="L73" i="32"/>
  <c r="R73" i="32" s="1"/>
  <c r="K73" i="32"/>
  <c r="J73" i="32"/>
  <c r="I73" i="32"/>
  <c r="Q73" i="32" s="1"/>
  <c r="H73" i="32"/>
  <c r="G73" i="32"/>
  <c r="F73" i="32"/>
  <c r="C73" i="32"/>
  <c r="B73" i="32"/>
  <c r="E73" i="32" s="1"/>
  <c r="S72" i="32"/>
  <c r="R72" i="32"/>
  <c r="Q72" i="32"/>
  <c r="P72" i="32"/>
  <c r="E72" i="32"/>
  <c r="S71" i="32"/>
  <c r="R71" i="32"/>
  <c r="Q71" i="32"/>
  <c r="P71" i="32"/>
  <c r="E71" i="32"/>
  <c r="U71" i="32" s="1"/>
  <c r="O69" i="32"/>
  <c r="N69" i="32"/>
  <c r="M69" i="32"/>
  <c r="L69" i="32"/>
  <c r="K69" i="32"/>
  <c r="J69" i="32"/>
  <c r="I69" i="32"/>
  <c r="H69" i="32"/>
  <c r="G69" i="32"/>
  <c r="F69" i="32"/>
  <c r="C69" i="32"/>
  <c r="B69" i="32"/>
  <c r="O68" i="32"/>
  <c r="N68" i="32"/>
  <c r="M68" i="32"/>
  <c r="S68" i="32" s="1"/>
  <c r="L68" i="32"/>
  <c r="R68" i="32" s="1"/>
  <c r="K68" i="32"/>
  <c r="J68" i="32"/>
  <c r="I68" i="32"/>
  <c r="H68" i="32"/>
  <c r="G68" i="32"/>
  <c r="F68" i="32"/>
  <c r="C68" i="32"/>
  <c r="B68" i="32"/>
  <c r="S67" i="32"/>
  <c r="R67" i="32"/>
  <c r="Q67" i="32"/>
  <c r="P67" i="32"/>
  <c r="E67" i="32"/>
  <c r="S66" i="32"/>
  <c r="R66" i="32"/>
  <c r="Q66" i="32"/>
  <c r="P66" i="32"/>
  <c r="E66" i="32"/>
  <c r="T66" i="32" s="1"/>
  <c r="S65" i="32"/>
  <c r="R65" i="32"/>
  <c r="Q65" i="32"/>
  <c r="P65" i="32"/>
  <c r="E65" i="32"/>
  <c r="T65" i="32" s="1"/>
  <c r="T64" i="32"/>
  <c r="S64" i="32"/>
  <c r="R64" i="32"/>
  <c r="Q64" i="32"/>
  <c r="P64" i="32"/>
  <c r="E64" i="32"/>
  <c r="U64" i="32" s="1"/>
  <c r="S63" i="32"/>
  <c r="R63" i="32"/>
  <c r="Q63" i="32"/>
  <c r="P63" i="32"/>
  <c r="E63" i="32"/>
  <c r="U63" i="32" s="1"/>
  <c r="O61" i="32"/>
  <c r="N61" i="32"/>
  <c r="M61" i="32"/>
  <c r="S61" i="32" s="1"/>
  <c r="L61" i="32"/>
  <c r="R61" i="32" s="1"/>
  <c r="K61" i="32"/>
  <c r="J61" i="32"/>
  <c r="I61" i="32"/>
  <c r="H61" i="32"/>
  <c r="C61" i="32"/>
  <c r="B61" i="32"/>
  <c r="E61" i="32" s="1"/>
  <c r="S60" i="32"/>
  <c r="R60" i="32"/>
  <c r="Q60" i="32"/>
  <c r="P60" i="32"/>
  <c r="E60" i="32"/>
  <c r="T60" i="32" s="1"/>
  <c r="U59" i="32"/>
  <c r="T59" i="32"/>
  <c r="S59" i="32"/>
  <c r="R59" i="32"/>
  <c r="Q59" i="32"/>
  <c r="P59" i="32"/>
  <c r="E59" i="32"/>
  <c r="S58" i="32"/>
  <c r="R58" i="32"/>
  <c r="Q58" i="32"/>
  <c r="P58" i="32"/>
  <c r="E58" i="32"/>
  <c r="T57" i="32"/>
  <c r="S57" i="32"/>
  <c r="R57" i="32"/>
  <c r="Q57" i="32"/>
  <c r="P57" i="32"/>
  <c r="E57" i="32"/>
  <c r="U57" i="32" s="1"/>
  <c r="O55" i="32"/>
  <c r="N55" i="32"/>
  <c r="M55" i="32"/>
  <c r="S55" i="32" s="1"/>
  <c r="L55" i="32"/>
  <c r="R55" i="32" s="1"/>
  <c r="K55" i="32"/>
  <c r="J55" i="32"/>
  <c r="I55" i="32"/>
  <c r="H55" i="32"/>
  <c r="G55" i="32"/>
  <c r="F55" i="32"/>
  <c r="C55" i="32"/>
  <c r="B55" i="32"/>
  <c r="T54" i="32"/>
  <c r="S54" i="32"/>
  <c r="R54" i="32"/>
  <c r="Q54" i="32"/>
  <c r="P54" i="32"/>
  <c r="E54" i="32"/>
  <c r="U54" i="32" s="1"/>
  <c r="U53" i="32"/>
  <c r="S53" i="32"/>
  <c r="R53" i="32"/>
  <c r="Q53" i="32"/>
  <c r="P53" i="32"/>
  <c r="E53" i="32"/>
  <c r="T53" i="32" s="1"/>
  <c r="T52" i="32"/>
  <c r="S52" i="32"/>
  <c r="R52" i="32"/>
  <c r="Q52" i="32"/>
  <c r="P52" i="32"/>
  <c r="E52" i="32"/>
  <c r="U52" i="32" s="1"/>
  <c r="S51" i="32"/>
  <c r="R51" i="32"/>
  <c r="Q51" i="32"/>
  <c r="P51" i="32"/>
  <c r="E51" i="32"/>
  <c r="U51" i="32" s="1"/>
  <c r="S50" i="32"/>
  <c r="R50" i="32"/>
  <c r="Q50" i="32"/>
  <c r="P50" i="32"/>
  <c r="E50" i="32"/>
  <c r="T50" i="32" s="1"/>
  <c r="T49" i="32"/>
  <c r="S49" i="32"/>
  <c r="R49" i="32"/>
  <c r="Q49" i="32"/>
  <c r="P49" i="32"/>
  <c r="E49" i="32"/>
  <c r="U49" i="32" s="1"/>
  <c r="T48" i="32"/>
  <c r="S48" i="32"/>
  <c r="R48" i="32"/>
  <c r="Q48" i="32"/>
  <c r="P48" i="32"/>
  <c r="E48" i="32"/>
  <c r="U48" i="32" s="1"/>
  <c r="S47" i="32"/>
  <c r="R47" i="32"/>
  <c r="Q47" i="32"/>
  <c r="P47" i="32"/>
  <c r="E47" i="32"/>
  <c r="U46" i="32"/>
  <c r="T46" i="32"/>
  <c r="S46" i="32"/>
  <c r="R46" i="32"/>
  <c r="Q46" i="32"/>
  <c r="P46" i="32"/>
  <c r="E46" i="32"/>
  <c r="U45" i="32"/>
  <c r="S45" i="32"/>
  <c r="R45" i="32"/>
  <c r="Q45" i="32"/>
  <c r="P45" i="32"/>
  <c r="E45" i="32"/>
  <c r="T45" i="32" s="1"/>
  <c r="T44" i="32"/>
  <c r="S44" i="32"/>
  <c r="R44" i="32"/>
  <c r="Q44" i="32"/>
  <c r="P44" i="32"/>
  <c r="E44" i="32"/>
  <c r="U44" i="32" s="1"/>
  <c r="O42" i="32"/>
  <c r="N42" i="32"/>
  <c r="M42" i="32"/>
  <c r="S42" i="32" s="1"/>
  <c r="L42" i="32"/>
  <c r="R42" i="32" s="1"/>
  <c r="K42" i="32"/>
  <c r="J42" i="32"/>
  <c r="I42" i="32"/>
  <c r="Q42" i="32" s="1"/>
  <c r="H42" i="32"/>
  <c r="G42" i="32"/>
  <c r="F42" i="32"/>
  <c r="C42" i="32"/>
  <c r="E42" i="32" s="1"/>
  <c r="B42" i="32"/>
  <c r="T41" i="32"/>
  <c r="S41" i="32"/>
  <c r="R41" i="32"/>
  <c r="Q41" i="32"/>
  <c r="P41" i="32"/>
  <c r="E41" i="32"/>
  <c r="U41" i="32" s="1"/>
  <c r="S40" i="32"/>
  <c r="R40" i="32"/>
  <c r="Q40" i="32"/>
  <c r="P40" i="32"/>
  <c r="E40" i="32"/>
  <c r="U40" i="32" s="1"/>
  <c r="S39" i="32"/>
  <c r="R39" i="32"/>
  <c r="Q39" i="32"/>
  <c r="P39" i="32"/>
  <c r="E39" i="32"/>
  <c r="T39" i="32" s="1"/>
  <c r="U38" i="32"/>
  <c r="T38" i="32"/>
  <c r="S38" i="32"/>
  <c r="R38" i="32"/>
  <c r="Q38" i="32"/>
  <c r="P38" i="32"/>
  <c r="E38" i="32"/>
  <c r="U37" i="32"/>
  <c r="T37" i="32"/>
  <c r="S37" i="32"/>
  <c r="R37" i="32"/>
  <c r="Q37" i="32"/>
  <c r="P37" i="32"/>
  <c r="E37" i="32"/>
  <c r="R35" i="32"/>
  <c r="O35" i="32"/>
  <c r="N35" i="32"/>
  <c r="M35" i="32"/>
  <c r="S35" i="32" s="1"/>
  <c r="L35" i="32"/>
  <c r="K35" i="32"/>
  <c r="J35" i="32"/>
  <c r="I35" i="32"/>
  <c r="Q35" i="32" s="1"/>
  <c r="H35" i="32"/>
  <c r="P35" i="32" s="1"/>
  <c r="G35" i="32"/>
  <c r="F35" i="32"/>
  <c r="E35" i="32"/>
  <c r="C35" i="32"/>
  <c r="B35" i="32"/>
  <c r="U34" i="32"/>
  <c r="S34" i="32"/>
  <c r="R34" i="32"/>
  <c r="Q34" i="32"/>
  <c r="P34" i="32"/>
  <c r="T34" i="32" s="1"/>
  <c r="E34" i="32"/>
  <c r="O32" i="32"/>
  <c r="N32" i="32"/>
  <c r="M32" i="32"/>
  <c r="S32" i="32" s="1"/>
  <c r="L32" i="32"/>
  <c r="R32" i="32" s="1"/>
  <c r="K32" i="32"/>
  <c r="J32" i="32"/>
  <c r="I32" i="32"/>
  <c r="H32" i="32"/>
  <c r="G32" i="32"/>
  <c r="F32" i="32"/>
  <c r="C32" i="32"/>
  <c r="B32" i="32"/>
  <c r="E32" i="32" s="1"/>
  <c r="U31" i="32"/>
  <c r="S31" i="32"/>
  <c r="R31" i="32"/>
  <c r="Q31" i="32"/>
  <c r="P31" i="32"/>
  <c r="T31" i="32" s="1"/>
  <c r="E31" i="32"/>
  <c r="S30" i="32"/>
  <c r="R30" i="32"/>
  <c r="Q30" i="32"/>
  <c r="P30" i="32"/>
  <c r="E30" i="32"/>
  <c r="S29" i="32"/>
  <c r="R29" i="32"/>
  <c r="Q29" i="32"/>
  <c r="P29" i="32"/>
  <c r="E29" i="32"/>
  <c r="U29" i="32" s="1"/>
  <c r="S28" i="32"/>
  <c r="R28" i="32"/>
  <c r="Q28" i="32"/>
  <c r="P28" i="32"/>
  <c r="E28" i="32"/>
  <c r="T28" i="32" s="1"/>
  <c r="R26" i="32"/>
  <c r="O26" i="32"/>
  <c r="N26" i="32"/>
  <c r="M26" i="32"/>
  <c r="S26" i="32" s="1"/>
  <c r="L26" i="32"/>
  <c r="K26" i="32"/>
  <c r="J26" i="32"/>
  <c r="I26" i="32"/>
  <c r="H26" i="32"/>
  <c r="G26" i="32"/>
  <c r="F26" i="32"/>
  <c r="C26" i="32"/>
  <c r="B26" i="32"/>
  <c r="E26" i="32" s="1"/>
  <c r="U25" i="32"/>
  <c r="S25" i="32"/>
  <c r="R25" i="32"/>
  <c r="Q25" i="32"/>
  <c r="P25" i="32"/>
  <c r="E25" i="32"/>
  <c r="T25" i="32" s="1"/>
  <c r="T24" i="32"/>
  <c r="S24" i="32"/>
  <c r="R24" i="32"/>
  <c r="Q24" i="32"/>
  <c r="P24" i="32"/>
  <c r="E24" i="32"/>
  <c r="U24" i="32" s="1"/>
  <c r="S23" i="32"/>
  <c r="R23" i="32"/>
  <c r="Q23" i="32"/>
  <c r="P23" i="32"/>
  <c r="E23" i="32"/>
  <c r="U23" i="32" s="1"/>
  <c r="S22" i="32"/>
  <c r="R22" i="32"/>
  <c r="Q22" i="32"/>
  <c r="P22" i="32"/>
  <c r="E22" i="32"/>
  <c r="U22" i="32" s="1"/>
  <c r="U21" i="32"/>
  <c r="T21" i="32"/>
  <c r="S21" i="32"/>
  <c r="R21" i="32"/>
  <c r="Q21" i="32"/>
  <c r="P21" i="32"/>
  <c r="E21" i="32"/>
  <c r="U20" i="32"/>
  <c r="T20" i="32"/>
  <c r="S20" i="32"/>
  <c r="R20" i="32"/>
  <c r="Q20" i="32"/>
  <c r="P20" i="32"/>
  <c r="E20" i="32"/>
  <c r="S19" i="32"/>
  <c r="R19" i="32"/>
  <c r="Q19" i="32"/>
  <c r="P19" i="32"/>
  <c r="E19" i="32"/>
  <c r="O17" i="32"/>
  <c r="S17" i="32" s="1"/>
  <c r="N17" i="32"/>
  <c r="M17" i="32"/>
  <c r="L17" i="32"/>
  <c r="R17" i="32" s="1"/>
  <c r="K17" i="32"/>
  <c r="J17" i="32"/>
  <c r="I17" i="32"/>
  <c r="Q17" i="32" s="1"/>
  <c r="H17" i="32"/>
  <c r="P17" i="32" s="1"/>
  <c r="G17" i="32"/>
  <c r="F17" i="32"/>
  <c r="C17" i="32"/>
  <c r="B17" i="32"/>
  <c r="S16" i="32"/>
  <c r="R16" i="32"/>
  <c r="Q16" i="32"/>
  <c r="P16" i="32"/>
  <c r="E16" i="32"/>
  <c r="U15" i="32"/>
  <c r="T15" i="32"/>
  <c r="S15" i="32"/>
  <c r="R15" i="32"/>
  <c r="Q15" i="32"/>
  <c r="P15" i="32"/>
  <c r="E15" i="32"/>
  <c r="U14" i="32"/>
  <c r="T14" i="32"/>
  <c r="S14" i="32"/>
  <c r="R14" i="32"/>
  <c r="Q14" i="32"/>
  <c r="P14" i="32"/>
  <c r="E14" i="32"/>
  <c r="T13" i="32"/>
  <c r="S13" i="32"/>
  <c r="R13" i="32"/>
  <c r="Q13" i="32"/>
  <c r="P13" i="32"/>
  <c r="E13" i="32"/>
  <c r="U13" i="32" s="1"/>
  <c r="S12" i="32"/>
  <c r="R12" i="32"/>
  <c r="Q12" i="32"/>
  <c r="P12" i="32"/>
  <c r="E12" i="32"/>
  <c r="U12" i="32" s="1"/>
  <c r="U11" i="32"/>
  <c r="S11" i="32"/>
  <c r="R11" i="32"/>
  <c r="Q11" i="32"/>
  <c r="P11" i="32"/>
  <c r="E11" i="32"/>
  <c r="T11" i="32" s="1"/>
  <c r="S10" i="32"/>
  <c r="R10" i="32"/>
  <c r="Q10" i="32"/>
  <c r="U10" i="32" s="1"/>
  <c r="P10" i="32"/>
  <c r="T10" i="32" s="1"/>
  <c r="E10" i="32"/>
  <c r="S9" i="32"/>
  <c r="R9" i="32"/>
  <c r="Q9" i="32"/>
  <c r="P9" i="32"/>
  <c r="E9" i="32"/>
  <c r="S96" i="31"/>
  <c r="R96" i="31"/>
  <c r="Q96" i="31"/>
  <c r="P96" i="31"/>
  <c r="E96" i="31"/>
  <c r="U95" i="31"/>
  <c r="T95" i="31"/>
  <c r="S95" i="31"/>
  <c r="R95" i="31"/>
  <c r="Q95" i="31"/>
  <c r="P95" i="31"/>
  <c r="E95" i="31"/>
  <c r="U94" i="31"/>
  <c r="T94" i="31"/>
  <c r="S94" i="31"/>
  <c r="R94" i="31"/>
  <c r="Q94" i="31"/>
  <c r="P94" i="31"/>
  <c r="E94" i="31"/>
  <c r="T93" i="31"/>
  <c r="S93" i="31"/>
  <c r="R93" i="31"/>
  <c r="Q93" i="31"/>
  <c r="P93" i="31"/>
  <c r="E93" i="31"/>
  <c r="U93" i="31" s="1"/>
  <c r="S92" i="31"/>
  <c r="R92" i="31"/>
  <c r="Q92" i="31"/>
  <c r="P92" i="31"/>
  <c r="E92" i="31"/>
  <c r="U92" i="31" s="1"/>
  <c r="U91" i="31"/>
  <c r="S91" i="31"/>
  <c r="R91" i="31"/>
  <c r="Q91" i="31"/>
  <c r="P91" i="31"/>
  <c r="E91" i="31"/>
  <c r="T91" i="31" s="1"/>
  <c r="U90" i="31"/>
  <c r="T90" i="31"/>
  <c r="S90" i="31"/>
  <c r="R90" i="31"/>
  <c r="Q90" i="31"/>
  <c r="P90" i="31"/>
  <c r="E90" i="31"/>
  <c r="S89" i="31"/>
  <c r="R89" i="31"/>
  <c r="Q89" i="31"/>
  <c r="P89" i="31"/>
  <c r="E89" i="31"/>
  <c r="U89" i="31" s="1"/>
  <c r="S88" i="31"/>
  <c r="R88" i="31"/>
  <c r="Q88" i="31"/>
  <c r="P88" i="31"/>
  <c r="E88" i="31"/>
  <c r="O75" i="31"/>
  <c r="N75" i="31"/>
  <c r="M75" i="31"/>
  <c r="L75" i="31"/>
  <c r="K75" i="31"/>
  <c r="J75" i="31"/>
  <c r="I75" i="31"/>
  <c r="H75" i="31"/>
  <c r="G75" i="31"/>
  <c r="F75" i="31"/>
  <c r="C75" i="31"/>
  <c r="B75" i="31"/>
  <c r="O74" i="31"/>
  <c r="N74" i="31"/>
  <c r="M74" i="31"/>
  <c r="S74" i="31" s="1"/>
  <c r="L74" i="31"/>
  <c r="R74" i="31" s="1"/>
  <c r="K74" i="31"/>
  <c r="J74" i="31"/>
  <c r="I74" i="31"/>
  <c r="Q74" i="31" s="1"/>
  <c r="H74" i="31"/>
  <c r="P74" i="31" s="1"/>
  <c r="G74" i="31"/>
  <c r="F74" i="31"/>
  <c r="E74" i="31"/>
  <c r="C74" i="31"/>
  <c r="B74" i="31"/>
  <c r="O73" i="31"/>
  <c r="N73" i="31"/>
  <c r="R73" i="31" s="1"/>
  <c r="M73" i="31"/>
  <c r="S73" i="31" s="1"/>
  <c r="L73" i="31"/>
  <c r="K73" i="31"/>
  <c r="J73" i="31"/>
  <c r="I73" i="31"/>
  <c r="Q73" i="31" s="1"/>
  <c r="H73" i="31"/>
  <c r="P73" i="31" s="1"/>
  <c r="G73" i="31"/>
  <c r="F73" i="31"/>
  <c r="E73" i="31"/>
  <c r="C73" i="31"/>
  <c r="B73" i="31"/>
  <c r="T72" i="31"/>
  <c r="S72" i="31"/>
  <c r="R72" i="31"/>
  <c r="Q72" i="31"/>
  <c r="U72" i="31" s="1"/>
  <c r="P72" i="31"/>
  <c r="E72" i="31"/>
  <c r="S71" i="31"/>
  <c r="R71" i="31"/>
  <c r="Q71" i="31"/>
  <c r="P71" i="31"/>
  <c r="E71" i="31"/>
  <c r="O69" i="31"/>
  <c r="N69" i="31"/>
  <c r="M69" i="31"/>
  <c r="L69" i="31"/>
  <c r="K69" i="31"/>
  <c r="J69" i="31"/>
  <c r="I69" i="31"/>
  <c r="H69" i="31"/>
  <c r="G69" i="31"/>
  <c r="F69" i="31"/>
  <c r="C69" i="31"/>
  <c r="B69" i="31"/>
  <c r="O68" i="31"/>
  <c r="N68" i="31"/>
  <c r="M68" i="31"/>
  <c r="S68" i="31" s="1"/>
  <c r="L68" i="31"/>
  <c r="R68" i="31" s="1"/>
  <c r="K68" i="31"/>
  <c r="J68" i="31"/>
  <c r="I68" i="31"/>
  <c r="H68" i="31"/>
  <c r="G68" i="31"/>
  <c r="F68" i="31"/>
  <c r="C68" i="31"/>
  <c r="B68" i="31"/>
  <c r="E68" i="31" s="1"/>
  <c r="U67" i="31"/>
  <c r="T67" i="31"/>
  <c r="S67" i="31"/>
  <c r="R67" i="31"/>
  <c r="Q67" i="31"/>
  <c r="P67" i="31"/>
  <c r="E67" i="31"/>
  <c r="S66" i="31"/>
  <c r="R66" i="31"/>
  <c r="Q66" i="31"/>
  <c r="P66" i="31"/>
  <c r="E66" i="31"/>
  <c r="U66" i="31" s="1"/>
  <c r="S65" i="31"/>
  <c r="R65" i="31"/>
  <c r="Q65" i="31"/>
  <c r="P65" i="31"/>
  <c r="E65" i="31"/>
  <c r="S64" i="31"/>
  <c r="R64" i="31"/>
  <c r="Q64" i="31"/>
  <c r="P64" i="31"/>
  <c r="E64" i="31"/>
  <c r="U64" i="31" s="1"/>
  <c r="S63" i="31"/>
  <c r="R63" i="31"/>
  <c r="Q63" i="31"/>
  <c r="P63" i="31"/>
  <c r="E63" i="31"/>
  <c r="T63" i="31" s="1"/>
  <c r="O61" i="31"/>
  <c r="N61" i="31"/>
  <c r="M61" i="31"/>
  <c r="S61" i="31" s="1"/>
  <c r="L61" i="31"/>
  <c r="R61" i="31" s="1"/>
  <c r="K61" i="31"/>
  <c r="J61" i="31"/>
  <c r="I61" i="31"/>
  <c r="H61" i="31"/>
  <c r="C61" i="31"/>
  <c r="B61" i="31"/>
  <c r="S60" i="31"/>
  <c r="R60" i="31"/>
  <c r="Q60" i="31"/>
  <c r="P60" i="31"/>
  <c r="E60" i="31"/>
  <c r="U60" i="31" s="1"/>
  <c r="U59" i="31"/>
  <c r="S59" i="31"/>
  <c r="R59" i="31"/>
  <c r="Q59" i="31"/>
  <c r="P59" i="31"/>
  <c r="E59" i="31"/>
  <c r="T59" i="31" s="1"/>
  <c r="U58" i="31"/>
  <c r="T58" i="31"/>
  <c r="S58" i="31"/>
  <c r="R58" i="31"/>
  <c r="Q58" i="31"/>
  <c r="P58" i="31"/>
  <c r="E58" i="31"/>
  <c r="S57" i="31"/>
  <c r="R57" i="31"/>
  <c r="Q57" i="31"/>
  <c r="P57" i="31"/>
  <c r="E57" i="31"/>
  <c r="U57" i="31" s="1"/>
  <c r="O55" i="31"/>
  <c r="N55" i="31"/>
  <c r="M55" i="31"/>
  <c r="L55" i="31"/>
  <c r="K55" i="31"/>
  <c r="J55" i="31"/>
  <c r="I55" i="31"/>
  <c r="H55" i="31"/>
  <c r="G55" i="31"/>
  <c r="F55" i="31"/>
  <c r="C55" i="31"/>
  <c r="B55" i="31"/>
  <c r="E55" i="31" s="1"/>
  <c r="S54" i="31"/>
  <c r="R54" i="31"/>
  <c r="Q54" i="31"/>
  <c r="P54" i="31"/>
  <c r="E54" i="31"/>
  <c r="U54" i="31" s="1"/>
  <c r="S53" i="31"/>
  <c r="R53" i="31"/>
  <c r="Q53" i="31"/>
  <c r="P53" i="31"/>
  <c r="E53" i="31"/>
  <c r="U52" i="31"/>
  <c r="T52" i="31"/>
  <c r="S52" i="31"/>
  <c r="R52" i="31"/>
  <c r="Q52" i="31"/>
  <c r="P52" i="31"/>
  <c r="E52" i="31"/>
  <c r="U51" i="31"/>
  <c r="T51" i="31"/>
  <c r="S51" i="31"/>
  <c r="R51" i="31"/>
  <c r="Q51" i="31"/>
  <c r="P51" i="31"/>
  <c r="E51" i="31"/>
  <c r="T50" i="31"/>
  <c r="S50" i="31"/>
  <c r="R50" i="31"/>
  <c r="Q50" i="31"/>
  <c r="P50" i="31"/>
  <c r="E50" i="31"/>
  <c r="U50" i="31" s="1"/>
  <c r="S49" i="31"/>
  <c r="R49" i="31"/>
  <c r="Q49" i="31"/>
  <c r="P49" i="31"/>
  <c r="E49" i="31"/>
  <c r="U49" i="31" s="1"/>
  <c r="U48" i="31"/>
  <c r="S48" i="31"/>
  <c r="R48" i="31"/>
  <c r="Q48" i="31"/>
  <c r="P48" i="31"/>
  <c r="E48" i="31"/>
  <c r="T48" i="31" s="1"/>
  <c r="U47" i="31"/>
  <c r="T47" i="31"/>
  <c r="S47" i="31"/>
  <c r="R47" i="31"/>
  <c r="Q47" i="31"/>
  <c r="P47" i="31"/>
  <c r="E47" i="31"/>
  <c r="S46" i="31"/>
  <c r="R46" i="31"/>
  <c r="Q46" i="31"/>
  <c r="P46" i="31"/>
  <c r="E46" i="31"/>
  <c r="U46" i="31" s="1"/>
  <c r="S45" i="31"/>
  <c r="R45" i="31"/>
  <c r="Q45" i="31"/>
  <c r="P45" i="31"/>
  <c r="E45" i="31"/>
  <c r="U44" i="31"/>
  <c r="T44" i="31"/>
  <c r="S44" i="31"/>
  <c r="R44" i="31"/>
  <c r="Q44" i="31"/>
  <c r="P44" i="31"/>
  <c r="E44" i="31"/>
  <c r="O42" i="31"/>
  <c r="S42" i="31" s="1"/>
  <c r="N42" i="31"/>
  <c r="R42" i="31" s="1"/>
  <c r="M42" i="31"/>
  <c r="L42" i="31"/>
  <c r="K42" i="31"/>
  <c r="J42" i="31"/>
  <c r="I42" i="31"/>
  <c r="H42" i="31"/>
  <c r="P42" i="31" s="1"/>
  <c r="G42" i="31"/>
  <c r="F42" i="31"/>
  <c r="C42" i="31"/>
  <c r="B42" i="31"/>
  <c r="E42" i="31" s="1"/>
  <c r="U41" i="31"/>
  <c r="T41" i="31"/>
  <c r="S41" i="31"/>
  <c r="R41" i="31"/>
  <c r="Q41" i="31"/>
  <c r="P41" i="31"/>
  <c r="E41" i="31"/>
  <c r="U40" i="31"/>
  <c r="T40" i="31"/>
  <c r="S40" i="31"/>
  <c r="R40" i="31"/>
  <c r="Q40" i="31"/>
  <c r="P40" i="31"/>
  <c r="E40" i="31"/>
  <c r="S39" i="31"/>
  <c r="R39" i="31"/>
  <c r="Q39" i="31"/>
  <c r="P39" i="31"/>
  <c r="E39" i="31"/>
  <c r="U39" i="31" s="1"/>
  <c r="S38" i="31"/>
  <c r="R38" i="31"/>
  <c r="Q38" i="31"/>
  <c r="P38" i="31"/>
  <c r="E38" i="31"/>
  <c r="U38" i="31" s="1"/>
  <c r="U37" i="31"/>
  <c r="S37" i="31"/>
  <c r="R37" i="31"/>
  <c r="Q37" i="31"/>
  <c r="P37" i="31"/>
  <c r="E37" i="31"/>
  <c r="T37" i="31" s="1"/>
  <c r="S35" i="31"/>
  <c r="R35" i="31"/>
  <c r="O35" i="31"/>
  <c r="N35" i="31"/>
  <c r="M35" i="31"/>
  <c r="L35" i="31"/>
  <c r="K35" i="31"/>
  <c r="J35" i="31"/>
  <c r="I35" i="31"/>
  <c r="Q35" i="31" s="1"/>
  <c r="H35" i="31"/>
  <c r="P35" i="31" s="1"/>
  <c r="G35" i="31"/>
  <c r="F35" i="31"/>
  <c r="C35" i="31"/>
  <c r="B35" i="31"/>
  <c r="E35" i="31" s="1"/>
  <c r="U34" i="31"/>
  <c r="S34" i="31"/>
  <c r="R34" i="31"/>
  <c r="Q34" i="31"/>
  <c r="P34" i="31"/>
  <c r="E34" i="31"/>
  <c r="T34" i="31" s="1"/>
  <c r="S32" i="31"/>
  <c r="R32" i="31"/>
  <c r="O32" i="31"/>
  <c r="N32" i="31"/>
  <c r="M32" i="31"/>
  <c r="L32" i="31"/>
  <c r="K32" i="31"/>
  <c r="J32" i="31"/>
  <c r="I32" i="31"/>
  <c r="Q32" i="31" s="1"/>
  <c r="H32" i="31"/>
  <c r="P32" i="31" s="1"/>
  <c r="G32" i="31"/>
  <c r="F32" i="31"/>
  <c r="C32" i="31"/>
  <c r="B32" i="31"/>
  <c r="E32" i="31" s="1"/>
  <c r="U31" i="31"/>
  <c r="S31" i="31"/>
  <c r="R31" i="31"/>
  <c r="Q31" i="31"/>
  <c r="P31" i="31"/>
  <c r="E31" i="31"/>
  <c r="T31" i="31" s="1"/>
  <c r="U30" i="31"/>
  <c r="T30" i="31"/>
  <c r="S30" i="31"/>
  <c r="R30" i="31"/>
  <c r="Q30" i="31"/>
  <c r="P30" i="31"/>
  <c r="E30" i="31"/>
  <c r="S29" i="31"/>
  <c r="R29" i="31"/>
  <c r="Q29" i="31"/>
  <c r="P29" i="31"/>
  <c r="E29" i="31"/>
  <c r="U29" i="31" s="1"/>
  <c r="S28" i="31"/>
  <c r="R28" i="31"/>
  <c r="Q28" i="31"/>
  <c r="P28" i="31"/>
  <c r="E28" i="31"/>
  <c r="O26" i="31"/>
  <c r="N26" i="31"/>
  <c r="M26" i="31"/>
  <c r="S26" i="31" s="1"/>
  <c r="L26" i="31"/>
  <c r="R26" i="31" s="1"/>
  <c r="K26" i="31"/>
  <c r="J26" i="31"/>
  <c r="I26" i="31"/>
  <c r="H26" i="31"/>
  <c r="G26" i="31"/>
  <c r="F26" i="31"/>
  <c r="C26" i="31"/>
  <c r="B26" i="31"/>
  <c r="S25" i="31"/>
  <c r="R25" i="31"/>
  <c r="Q25" i="31"/>
  <c r="P25" i="31"/>
  <c r="E25" i="31"/>
  <c r="U24" i="31"/>
  <c r="T24" i="31"/>
  <c r="S24" i="31"/>
  <c r="R24" i="31"/>
  <c r="Q24" i="31"/>
  <c r="P24" i="31"/>
  <c r="E24" i="31"/>
  <c r="U23" i="31"/>
  <c r="T23" i="31"/>
  <c r="S23" i="31"/>
  <c r="R23" i="31"/>
  <c r="Q23" i="31"/>
  <c r="P23" i="31"/>
  <c r="E23" i="31"/>
  <c r="T22" i="31"/>
  <c r="S22" i="31"/>
  <c r="R22" i="31"/>
  <c r="Q22" i="31"/>
  <c r="P22" i="31"/>
  <c r="E22" i="31"/>
  <c r="U22" i="31" s="1"/>
  <c r="S21" i="31"/>
  <c r="R21" i="31"/>
  <c r="Q21" i="31"/>
  <c r="P21" i="31"/>
  <c r="E21" i="31"/>
  <c r="U21" i="31" s="1"/>
  <c r="U20" i="31"/>
  <c r="S20" i="31"/>
  <c r="R20" i="31"/>
  <c r="Q20" i="31"/>
  <c r="P20" i="31"/>
  <c r="E20" i="31"/>
  <c r="T20" i="31" s="1"/>
  <c r="U19" i="31"/>
  <c r="T19" i="31"/>
  <c r="S19" i="31"/>
  <c r="R19" i="31"/>
  <c r="Q19" i="31"/>
  <c r="P19" i="31"/>
  <c r="E19" i="31"/>
  <c r="O17" i="31"/>
  <c r="N17" i="31"/>
  <c r="R17" i="31" s="1"/>
  <c r="M17" i="31"/>
  <c r="S17" i="31" s="1"/>
  <c r="L17" i="31"/>
  <c r="K17" i="31"/>
  <c r="J17" i="31"/>
  <c r="I17" i="31"/>
  <c r="Q17" i="31" s="1"/>
  <c r="H17" i="31"/>
  <c r="P17" i="31" s="1"/>
  <c r="G17" i="31"/>
  <c r="F17" i="31"/>
  <c r="E17" i="31"/>
  <c r="C17" i="31"/>
  <c r="B17" i="31"/>
  <c r="U16" i="31"/>
  <c r="T16" i="31"/>
  <c r="S16" i="31"/>
  <c r="R16" i="31"/>
  <c r="Q16" i="31"/>
  <c r="P16" i="31"/>
  <c r="E16" i="31"/>
  <c r="S15" i="31"/>
  <c r="R15" i="31"/>
  <c r="Q15" i="31"/>
  <c r="P15" i="31"/>
  <c r="E15" i="31"/>
  <c r="U15" i="31" s="1"/>
  <c r="S14" i="31"/>
  <c r="R14" i="31"/>
  <c r="Q14" i="31"/>
  <c r="P14" i="31"/>
  <c r="E14" i="31"/>
  <c r="U13" i="31"/>
  <c r="T13" i="31"/>
  <c r="S13" i="31"/>
  <c r="R13" i="31"/>
  <c r="Q13" i="31"/>
  <c r="P13" i="31"/>
  <c r="E13" i="31"/>
  <c r="U12" i="31"/>
  <c r="T12" i="31"/>
  <c r="S12" i="31"/>
  <c r="R12" i="31"/>
  <c r="Q12" i="31"/>
  <c r="P12" i="31"/>
  <c r="E12" i="31"/>
  <c r="S11" i="31"/>
  <c r="R11" i="31"/>
  <c r="Q11" i="31"/>
  <c r="P11" i="31"/>
  <c r="E11" i="31"/>
  <c r="U11" i="31" s="1"/>
  <c r="S10" i="31"/>
  <c r="R10" i="31"/>
  <c r="Q10" i="31"/>
  <c r="P10" i="31"/>
  <c r="E10" i="31"/>
  <c r="U10" i="31" s="1"/>
  <c r="U9" i="31"/>
  <c r="S9" i="31"/>
  <c r="R9" i="31"/>
  <c r="Q9" i="31"/>
  <c r="P9" i="31"/>
  <c r="E9" i="31"/>
  <c r="T96" i="30"/>
  <c r="S96" i="30"/>
  <c r="R96" i="30"/>
  <c r="Q96" i="30"/>
  <c r="P96" i="30"/>
  <c r="E96" i="30"/>
  <c r="U96" i="30" s="1"/>
  <c r="S95" i="30"/>
  <c r="R95" i="30"/>
  <c r="Q95" i="30"/>
  <c r="P95" i="30"/>
  <c r="E95" i="30"/>
  <c r="S94" i="30"/>
  <c r="R94" i="30"/>
  <c r="Q94" i="30"/>
  <c r="P94" i="30"/>
  <c r="E94" i="30"/>
  <c r="U93" i="30"/>
  <c r="T93" i="30"/>
  <c r="S93" i="30"/>
  <c r="R93" i="30"/>
  <c r="Q93" i="30"/>
  <c r="P93" i="30"/>
  <c r="E93" i="30"/>
  <c r="U92" i="30"/>
  <c r="T92" i="30"/>
  <c r="S92" i="30"/>
  <c r="R92" i="30"/>
  <c r="Q92" i="30"/>
  <c r="P92" i="30"/>
  <c r="E92" i="30"/>
  <c r="S91" i="30"/>
  <c r="R91" i="30"/>
  <c r="Q91" i="30"/>
  <c r="P91" i="30"/>
  <c r="E91" i="30"/>
  <c r="S90" i="30"/>
  <c r="R90" i="30"/>
  <c r="Q90" i="30"/>
  <c r="P90" i="30"/>
  <c r="E90" i="30"/>
  <c r="U90" i="30" s="1"/>
  <c r="U89" i="30"/>
  <c r="T89" i="30"/>
  <c r="S89" i="30"/>
  <c r="R89" i="30"/>
  <c r="Q89" i="30"/>
  <c r="P89" i="30"/>
  <c r="E89" i="30"/>
  <c r="T88" i="30"/>
  <c r="S88" i="30"/>
  <c r="R88" i="30"/>
  <c r="Q88" i="30"/>
  <c r="P88" i="30"/>
  <c r="P87" i="30" s="1"/>
  <c r="E88" i="30"/>
  <c r="U88" i="30" s="1"/>
  <c r="O75" i="30"/>
  <c r="N75" i="30"/>
  <c r="M75" i="30"/>
  <c r="S75" i="30" s="1"/>
  <c r="L75" i="30"/>
  <c r="K75" i="30"/>
  <c r="J75" i="30"/>
  <c r="I75" i="30"/>
  <c r="H75" i="30"/>
  <c r="G75" i="30"/>
  <c r="F75" i="30"/>
  <c r="C75" i="30"/>
  <c r="B75" i="30"/>
  <c r="O74" i="30"/>
  <c r="N74" i="30"/>
  <c r="R74" i="30" s="1"/>
  <c r="M74" i="30"/>
  <c r="S74" i="30" s="1"/>
  <c r="L74" i="30"/>
  <c r="K74" i="30"/>
  <c r="J74" i="30"/>
  <c r="I74" i="30"/>
  <c r="Q74" i="30" s="1"/>
  <c r="H74" i="30"/>
  <c r="G74" i="30"/>
  <c r="F74" i="30"/>
  <c r="E74" i="30"/>
  <c r="C74" i="30"/>
  <c r="B74" i="30"/>
  <c r="S73" i="30"/>
  <c r="O73" i="30"/>
  <c r="N73" i="30"/>
  <c r="M73" i="30"/>
  <c r="L73" i="30"/>
  <c r="R73" i="30" s="1"/>
  <c r="K73" i="30"/>
  <c r="J73" i="30"/>
  <c r="I73" i="30"/>
  <c r="Q73" i="30" s="1"/>
  <c r="H73" i="30"/>
  <c r="P73" i="30" s="1"/>
  <c r="G73" i="30"/>
  <c r="F73" i="30"/>
  <c r="C73" i="30"/>
  <c r="B73" i="30"/>
  <c r="E73" i="30" s="1"/>
  <c r="S72" i="30"/>
  <c r="R72" i="30"/>
  <c r="Q72" i="30"/>
  <c r="P72" i="30"/>
  <c r="E72" i="30"/>
  <c r="U72" i="30" s="1"/>
  <c r="S71" i="30"/>
  <c r="R71" i="30"/>
  <c r="Q71" i="30"/>
  <c r="U71" i="30" s="1"/>
  <c r="P71" i="30"/>
  <c r="E71" i="30"/>
  <c r="T71" i="30" s="1"/>
  <c r="O69" i="30"/>
  <c r="N69" i="30"/>
  <c r="M69" i="30"/>
  <c r="S69" i="30" s="1"/>
  <c r="L69" i="30"/>
  <c r="K69" i="30"/>
  <c r="J69" i="30"/>
  <c r="I69" i="30"/>
  <c r="H69" i="30"/>
  <c r="G69" i="30"/>
  <c r="F69" i="30"/>
  <c r="C69" i="30"/>
  <c r="B69" i="30"/>
  <c r="S68" i="30"/>
  <c r="O68" i="30"/>
  <c r="N68" i="30"/>
  <c r="M68" i="30"/>
  <c r="L68" i="30"/>
  <c r="R68" i="30" s="1"/>
  <c r="K68" i="30"/>
  <c r="J68" i="30"/>
  <c r="I68" i="30"/>
  <c r="H68" i="30"/>
  <c r="G68" i="30"/>
  <c r="F68" i="30"/>
  <c r="C68" i="30"/>
  <c r="B68" i="30"/>
  <c r="E68" i="30" s="1"/>
  <c r="S67" i="30"/>
  <c r="R67" i="30"/>
  <c r="Q67" i="30"/>
  <c r="P67" i="30"/>
  <c r="E67" i="30"/>
  <c r="U66" i="30"/>
  <c r="S66" i="30"/>
  <c r="R66" i="30"/>
  <c r="Q66" i="30"/>
  <c r="P66" i="30"/>
  <c r="E66" i="30"/>
  <c r="T66" i="30" s="1"/>
  <c r="U65" i="30"/>
  <c r="T65" i="30"/>
  <c r="S65" i="30"/>
  <c r="R65" i="30"/>
  <c r="Q65" i="30"/>
  <c r="P65" i="30"/>
  <c r="E65" i="30"/>
  <c r="T64" i="30"/>
  <c r="S64" i="30"/>
  <c r="R64" i="30"/>
  <c r="Q64" i="30"/>
  <c r="P64" i="30"/>
  <c r="E64" i="30"/>
  <c r="U64" i="30" s="1"/>
  <c r="S63" i="30"/>
  <c r="R63" i="30"/>
  <c r="Q63" i="30"/>
  <c r="P63" i="30"/>
  <c r="E63" i="30"/>
  <c r="U63" i="30" s="1"/>
  <c r="O61" i="30"/>
  <c r="N61" i="30"/>
  <c r="M61" i="30"/>
  <c r="S61" i="30" s="1"/>
  <c r="L61" i="30"/>
  <c r="R61" i="30" s="1"/>
  <c r="K61" i="30"/>
  <c r="J61" i="30"/>
  <c r="I61" i="30"/>
  <c r="H61" i="30"/>
  <c r="C61" i="30"/>
  <c r="B61" i="30"/>
  <c r="U60" i="30"/>
  <c r="S60" i="30"/>
  <c r="R60" i="30"/>
  <c r="Q60" i="30"/>
  <c r="P60" i="30"/>
  <c r="E60" i="30"/>
  <c r="T60" i="30" s="1"/>
  <c r="S59" i="30"/>
  <c r="R59" i="30"/>
  <c r="Q59" i="30"/>
  <c r="P59" i="30"/>
  <c r="E59" i="30"/>
  <c r="U59" i="30" s="1"/>
  <c r="U58" i="30"/>
  <c r="S58" i="30"/>
  <c r="R58" i="30"/>
  <c r="Q58" i="30"/>
  <c r="P58" i="30"/>
  <c r="E58" i="30"/>
  <c r="T58" i="30" s="1"/>
  <c r="S57" i="30"/>
  <c r="R57" i="30"/>
  <c r="Q57" i="30"/>
  <c r="P57" i="30"/>
  <c r="E57" i="30"/>
  <c r="U57" i="30" s="1"/>
  <c r="O55" i="30"/>
  <c r="N55" i="30"/>
  <c r="M55" i="30"/>
  <c r="S55" i="30" s="1"/>
  <c r="L55" i="30"/>
  <c r="K55" i="30"/>
  <c r="J55" i="30"/>
  <c r="I55" i="30"/>
  <c r="H55" i="30"/>
  <c r="G55" i="30"/>
  <c r="F55" i="30"/>
  <c r="C55" i="30"/>
  <c r="B55" i="30"/>
  <c r="S54" i="30"/>
  <c r="R54" i="30"/>
  <c r="Q54" i="30"/>
  <c r="P54" i="30"/>
  <c r="E54" i="30"/>
  <c r="U54" i="30" s="1"/>
  <c r="S53" i="30"/>
  <c r="R53" i="30"/>
  <c r="Q53" i="30"/>
  <c r="U53" i="30" s="1"/>
  <c r="P53" i="30"/>
  <c r="T53" i="30" s="1"/>
  <c r="E53" i="30"/>
  <c r="S52" i="30"/>
  <c r="R52" i="30"/>
  <c r="Q52" i="30"/>
  <c r="P52" i="30"/>
  <c r="E52" i="30"/>
  <c r="U52" i="30" s="1"/>
  <c r="S51" i="30"/>
  <c r="R51" i="30"/>
  <c r="Q51" i="30"/>
  <c r="P51" i="30"/>
  <c r="E51" i="30"/>
  <c r="S50" i="30"/>
  <c r="R50" i="30"/>
  <c r="Q50" i="30"/>
  <c r="P50" i="30"/>
  <c r="E50" i="30"/>
  <c r="U50" i="30" s="1"/>
  <c r="S49" i="30"/>
  <c r="R49" i="30"/>
  <c r="Q49" i="30"/>
  <c r="P49" i="30"/>
  <c r="E49" i="30"/>
  <c r="U49" i="30" s="1"/>
  <c r="T48" i="30"/>
  <c r="S48" i="30"/>
  <c r="R48" i="30"/>
  <c r="Q48" i="30"/>
  <c r="P48" i="30"/>
  <c r="E48" i="30"/>
  <c r="U48" i="30" s="1"/>
  <c r="S47" i="30"/>
  <c r="R47" i="30"/>
  <c r="Q47" i="30"/>
  <c r="P47" i="30"/>
  <c r="E47" i="30"/>
  <c r="T47" i="30" s="1"/>
  <c r="S46" i="30"/>
  <c r="R46" i="30"/>
  <c r="Q46" i="30"/>
  <c r="U46" i="30" s="1"/>
  <c r="P46" i="30"/>
  <c r="E46" i="30"/>
  <c r="S45" i="30"/>
  <c r="R45" i="30"/>
  <c r="Q45" i="30"/>
  <c r="P45" i="30"/>
  <c r="E45" i="30"/>
  <c r="S44" i="30"/>
  <c r="R44" i="30"/>
  <c r="Q44" i="30"/>
  <c r="P44" i="30"/>
  <c r="E44" i="30"/>
  <c r="T44" i="30" s="1"/>
  <c r="S42" i="30"/>
  <c r="O42" i="30"/>
  <c r="N42" i="30"/>
  <c r="M42" i="30"/>
  <c r="L42" i="30"/>
  <c r="R42" i="30" s="1"/>
  <c r="K42" i="30"/>
  <c r="J42" i="30"/>
  <c r="I42" i="30"/>
  <c r="Q42" i="30" s="1"/>
  <c r="H42" i="30"/>
  <c r="G42" i="30"/>
  <c r="F42" i="30"/>
  <c r="C42" i="30"/>
  <c r="B42" i="30"/>
  <c r="E42" i="30" s="1"/>
  <c r="S41" i="30"/>
  <c r="R41" i="30"/>
  <c r="Q41" i="30"/>
  <c r="P41" i="30"/>
  <c r="E41" i="30"/>
  <c r="T41" i="30" s="1"/>
  <c r="U40" i="30"/>
  <c r="T40" i="30"/>
  <c r="S40" i="30"/>
  <c r="R40" i="30"/>
  <c r="Q40" i="30"/>
  <c r="P40" i="30"/>
  <c r="E40" i="30"/>
  <c r="S39" i="30"/>
  <c r="R39" i="30"/>
  <c r="Q39" i="30"/>
  <c r="P39" i="30"/>
  <c r="E39" i="30"/>
  <c r="U39" i="30" s="1"/>
  <c r="T38" i="30"/>
  <c r="S38" i="30"/>
  <c r="R38" i="30"/>
  <c r="Q38" i="30"/>
  <c r="P38" i="30"/>
  <c r="E38" i="30"/>
  <c r="U38" i="30" s="1"/>
  <c r="T37" i="30"/>
  <c r="S37" i="30"/>
  <c r="R37" i="30"/>
  <c r="Q37" i="30"/>
  <c r="P37" i="30"/>
  <c r="E37" i="30"/>
  <c r="O35" i="30"/>
  <c r="N35" i="30"/>
  <c r="M35" i="30"/>
  <c r="S35" i="30" s="1"/>
  <c r="L35" i="30"/>
  <c r="R35" i="30" s="1"/>
  <c r="K35" i="30"/>
  <c r="J35" i="30"/>
  <c r="I35" i="30"/>
  <c r="Q35" i="30" s="1"/>
  <c r="H35" i="30"/>
  <c r="P35" i="30" s="1"/>
  <c r="G35" i="30"/>
  <c r="F35" i="30"/>
  <c r="E35" i="30"/>
  <c r="C35" i="30"/>
  <c r="B35" i="30"/>
  <c r="S34" i="30"/>
  <c r="R34" i="30"/>
  <c r="Q34" i="30"/>
  <c r="P34" i="30"/>
  <c r="E34" i="30"/>
  <c r="S32" i="30"/>
  <c r="O32" i="30"/>
  <c r="N32" i="30"/>
  <c r="M32" i="30"/>
  <c r="L32" i="30"/>
  <c r="R32" i="30" s="1"/>
  <c r="K32" i="30"/>
  <c r="J32" i="30"/>
  <c r="I32" i="30"/>
  <c r="H32" i="30"/>
  <c r="G32" i="30"/>
  <c r="F32" i="30"/>
  <c r="C32" i="30"/>
  <c r="B32" i="30"/>
  <c r="E32" i="30" s="1"/>
  <c r="T31" i="30"/>
  <c r="S31" i="30"/>
  <c r="R31" i="30"/>
  <c r="Q31" i="30"/>
  <c r="P31" i="30"/>
  <c r="E31" i="30"/>
  <c r="U31" i="30" s="1"/>
  <c r="U30" i="30"/>
  <c r="S30" i="30"/>
  <c r="R30" i="30"/>
  <c r="Q30" i="30"/>
  <c r="P30" i="30"/>
  <c r="E30" i="30"/>
  <c r="T30" i="30" s="1"/>
  <c r="S29" i="30"/>
  <c r="R29" i="30"/>
  <c r="Q29" i="30"/>
  <c r="P29" i="30"/>
  <c r="E29" i="30"/>
  <c r="U29" i="30" s="1"/>
  <c r="U28" i="30"/>
  <c r="T28" i="30"/>
  <c r="S28" i="30"/>
  <c r="R28" i="30"/>
  <c r="Q28" i="30"/>
  <c r="P28" i="30"/>
  <c r="E28" i="30"/>
  <c r="O26" i="30"/>
  <c r="N26" i="30"/>
  <c r="M26" i="30"/>
  <c r="S26" i="30" s="1"/>
  <c r="L26" i="30"/>
  <c r="R26" i="30" s="1"/>
  <c r="K26" i="30"/>
  <c r="J26" i="30"/>
  <c r="I26" i="30"/>
  <c r="H26" i="30"/>
  <c r="G26" i="30"/>
  <c r="F26" i="30"/>
  <c r="C26" i="30"/>
  <c r="B26" i="30"/>
  <c r="E26" i="30" s="1"/>
  <c r="S25" i="30"/>
  <c r="R25" i="30"/>
  <c r="Q25" i="30"/>
  <c r="P25" i="30"/>
  <c r="E25" i="30"/>
  <c r="U25" i="30" s="1"/>
  <c r="S24" i="30"/>
  <c r="R24" i="30"/>
  <c r="Q24" i="30"/>
  <c r="P24" i="30"/>
  <c r="E24" i="30"/>
  <c r="U24" i="30" s="1"/>
  <c r="S23" i="30"/>
  <c r="R23" i="30"/>
  <c r="Q23" i="30"/>
  <c r="P23" i="30"/>
  <c r="E23" i="30"/>
  <c r="U22" i="30"/>
  <c r="T22" i="30"/>
  <c r="S22" i="30"/>
  <c r="R22" i="30"/>
  <c r="Q22" i="30"/>
  <c r="P22" i="30"/>
  <c r="E22" i="30"/>
  <c r="U21" i="30"/>
  <c r="T21" i="30"/>
  <c r="S21" i="30"/>
  <c r="R21" i="30"/>
  <c r="Q21" i="30"/>
  <c r="P21" i="30"/>
  <c r="E21" i="30"/>
  <c r="T20" i="30"/>
  <c r="S20" i="30"/>
  <c r="R20" i="30"/>
  <c r="Q20" i="30"/>
  <c r="P20" i="30"/>
  <c r="E20" i="30"/>
  <c r="U20" i="30" s="1"/>
  <c r="U19" i="30"/>
  <c r="S19" i="30"/>
  <c r="R19" i="30"/>
  <c r="Q19" i="30"/>
  <c r="P19" i="30"/>
  <c r="E19" i="30"/>
  <c r="T19" i="30" s="1"/>
  <c r="O17" i="30"/>
  <c r="N17" i="30"/>
  <c r="M17" i="30"/>
  <c r="S17" i="30" s="1"/>
  <c r="L17" i="30"/>
  <c r="R17" i="30" s="1"/>
  <c r="K17" i="30"/>
  <c r="J17" i="30"/>
  <c r="I17" i="30"/>
  <c r="H17" i="30"/>
  <c r="P17" i="30" s="1"/>
  <c r="G17" i="30"/>
  <c r="F17" i="30"/>
  <c r="E17" i="30"/>
  <c r="C17" i="30"/>
  <c r="B17" i="30"/>
  <c r="S16" i="30"/>
  <c r="R16" i="30"/>
  <c r="Q16" i="30"/>
  <c r="P16" i="30"/>
  <c r="E16" i="30"/>
  <c r="U16" i="30" s="1"/>
  <c r="S15" i="30"/>
  <c r="R15" i="30"/>
  <c r="Q15" i="30"/>
  <c r="P15" i="30"/>
  <c r="E15" i="30"/>
  <c r="U14" i="30"/>
  <c r="S14" i="30"/>
  <c r="R14" i="30"/>
  <c r="Q14" i="30"/>
  <c r="P14" i="30"/>
  <c r="E14" i="30"/>
  <c r="T14" i="30" s="1"/>
  <c r="U13" i="30"/>
  <c r="T13" i="30"/>
  <c r="S13" i="30"/>
  <c r="R13" i="30"/>
  <c r="Q13" i="30"/>
  <c r="P13" i="30"/>
  <c r="E13" i="30"/>
  <c r="U12" i="30"/>
  <c r="T12" i="30"/>
  <c r="S12" i="30"/>
  <c r="R12" i="30"/>
  <c r="Q12" i="30"/>
  <c r="P12" i="30"/>
  <c r="E12" i="30"/>
  <c r="T11" i="30"/>
  <c r="S11" i="30"/>
  <c r="R11" i="30"/>
  <c r="Q11" i="30"/>
  <c r="P11" i="30"/>
  <c r="E11" i="30"/>
  <c r="U11" i="30" s="1"/>
  <c r="S10" i="30"/>
  <c r="R10" i="30"/>
  <c r="Q10" i="30"/>
  <c r="P10" i="30"/>
  <c r="E10" i="30"/>
  <c r="U10" i="30" s="1"/>
  <c r="U9" i="30"/>
  <c r="T9" i="30"/>
  <c r="S9" i="30"/>
  <c r="R9" i="30"/>
  <c r="Q9" i="30"/>
  <c r="P9" i="30"/>
  <c r="E9" i="30"/>
  <c r="S96" i="29"/>
  <c r="R96" i="29"/>
  <c r="Q96" i="29"/>
  <c r="P96" i="29"/>
  <c r="E96" i="29"/>
  <c r="U96" i="29" s="1"/>
  <c r="S95" i="29"/>
  <c r="R95" i="29"/>
  <c r="Q95" i="29"/>
  <c r="P95" i="29"/>
  <c r="E95" i="29"/>
  <c r="U94" i="29"/>
  <c r="S94" i="29"/>
  <c r="R94" i="29"/>
  <c r="Q94" i="29"/>
  <c r="P94" i="29"/>
  <c r="E94" i="29"/>
  <c r="T94" i="29" s="1"/>
  <c r="U93" i="29"/>
  <c r="T93" i="29"/>
  <c r="S93" i="29"/>
  <c r="R93" i="29"/>
  <c r="Q93" i="29"/>
  <c r="P93" i="29"/>
  <c r="E93" i="29"/>
  <c r="U92" i="29"/>
  <c r="T92" i="29"/>
  <c r="S92" i="29"/>
  <c r="R92" i="29"/>
  <c r="Q92" i="29"/>
  <c r="P92" i="29"/>
  <c r="E92" i="29"/>
  <c r="T91" i="29"/>
  <c r="S91" i="29"/>
  <c r="R91" i="29"/>
  <c r="Q91" i="29"/>
  <c r="P91" i="29"/>
  <c r="E91" i="29"/>
  <c r="U91" i="29" s="1"/>
  <c r="S90" i="29"/>
  <c r="R90" i="29"/>
  <c r="Q90" i="29"/>
  <c r="P90" i="29"/>
  <c r="E90" i="29"/>
  <c r="U90" i="29" s="1"/>
  <c r="U89" i="29"/>
  <c r="T89" i="29"/>
  <c r="S89" i="29"/>
  <c r="R89" i="29"/>
  <c r="Q89" i="29"/>
  <c r="P89" i="29"/>
  <c r="E89" i="29"/>
  <c r="S88" i="29"/>
  <c r="R88" i="29"/>
  <c r="Q88" i="29"/>
  <c r="P88" i="29"/>
  <c r="P87" i="29" s="1"/>
  <c r="E88" i="29"/>
  <c r="O75" i="29"/>
  <c r="N75" i="29"/>
  <c r="M75" i="29"/>
  <c r="S75" i="29" s="1"/>
  <c r="L75" i="29"/>
  <c r="K75" i="29"/>
  <c r="J75" i="29"/>
  <c r="I75" i="29"/>
  <c r="H75" i="29"/>
  <c r="G75" i="29"/>
  <c r="F75" i="29"/>
  <c r="C75" i="29"/>
  <c r="B75" i="29"/>
  <c r="O74" i="29"/>
  <c r="N74" i="29"/>
  <c r="R74" i="29" s="1"/>
  <c r="M74" i="29"/>
  <c r="S74" i="29" s="1"/>
  <c r="L74" i="29"/>
  <c r="K74" i="29"/>
  <c r="J74" i="29"/>
  <c r="I74" i="29"/>
  <c r="Q74" i="29" s="1"/>
  <c r="H74" i="29"/>
  <c r="G74" i="29"/>
  <c r="F74" i="29"/>
  <c r="E74" i="29"/>
  <c r="C74" i="29"/>
  <c r="B74" i="29"/>
  <c r="S73" i="29"/>
  <c r="O73" i="29"/>
  <c r="N73" i="29"/>
  <c r="M73" i="29"/>
  <c r="L73" i="29"/>
  <c r="R73" i="29" s="1"/>
  <c r="K73" i="29"/>
  <c r="J73" i="29"/>
  <c r="I73" i="29"/>
  <c r="Q73" i="29" s="1"/>
  <c r="H73" i="29"/>
  <c r="P73" i="29" s="1"/>
  <c r="G73" i="29"/>
  <c r="F73" i="29"/>
  <c r="C73" i="29"/>
  <c r="B73" i="29"/>
  <c r="E73" i="29" s="1"/>
  <c r="S72" i="29"/>
  <c r="R72" i="29"/>
  <c r="Q72" i="29"/>
  <c r="P72" i="29"/>
  <c r="E72" i="29"/>
  <c r="U72" i="29" s="1"/>
  <c r="S71" i="29"/>
  <c r="R71" i="29"/>
  <c r="Q71" i="29"/>
  <c r="U71" i="29" s="1"/>
  <c r="P71" i="29"/>
  <c r="T71" i="29" s="1"/>
  <c r="E71" i="29"/>
  <c r="O69" i="29"/>
  <c r="N69" i="29"/>
  <c r="M69" i="29"/>
  <c r="S69" i="29" s="1"/>
  <c r="L69" i="29"/>
  <c r="K69" i="29"/>
  <c r="J69" i="29"/>
  <c r="I69" i="29"/>
  <c r="H69" i="29"/>
  <c r="G69" i="29"/>
  <c r="F69" i="29"/>
  <c r="C69" i="29"/>
  <c r="B69" i="29"/>
  <c r="S68" i="29"/>
  <c r="O68" i="29"/>
  <c r="N68" i="29"/>
  <c r="M68" i="29"/>
  <c r="L68" i="29"/>
  <c r="R68" i="29" s="1"/>
  <c r="K68" i="29"/>
  <c r="J68" i="29"/>
  <c r="I68" i="29"/>
  <c r="Q68" i="29" s="1"/>
  <c r="H68" i="29"/>
  <c r="P68" i="29" s="1"/>
  <c r="G68" i="29"/>
  <c r="F68" i="29"/>
  <c r="C68" i="29"/>
  <c r="B68" i="29"/>
  <c r="E68" i="29" s="1"/>
  <c r="S67" i="29"/>
  <c r="R67" i="29"/>
  <c r="Q67" i="29"/>
  <c r="P67" i="29"/>
  <c r="E67" i="29"/>
  <c r="U67" i="29" s="1"/>
  <c r="U66" i="29"/>
  <c r="T66" i="29"/>
  <c r="S66" i="29"/>
  <c r="R66" i="29"/>
  <c r="Q66" i="29"/>
  <c r="P66" i="29"/>
  <c r="E66" i="29"/>
  <c r="S65" i="29"/>
  <c r="R65" i="29"/>
  <c r="Q65" i="29"/>
  <c r="P65" i="29"/>
  <c r="E65" i="29"/>
  <c r="U65" i="29" s="1"/>
  <c r="S64" i="29"/>
  <c r="R64" i="29"/>
  <c r="Q64" i="29"/>
  <c r="P64" i="29"/>
  <c r="E64" i="29"/>
  <c r="S63" i="29"/>
  <c r="R63" i="29"/>
  <c r="Q63" i="29"/>
  <c r="P63" i="29"/>
  <c r="E63" i="29"/>
  <c r="U63" i="29" s="1"/>
  <c r="O61" i="29"/>
  <c r="N61" i="29"/>
  <c r="M61" i="29"/>
  <c r="S61" i="29" s="1"/>
  <c r="L61" i="29"/>
  <c r="R61" i="29" s="1"/>
  <c r="K61" i="29"/>
  <c r="J61" i="29"/>
  <c r="I61" i="29"/>
  <c r="H61" i="29"/>
  <c r="C61" i="29"/>
  <c r="B61" i="29"/>
  <c r="U60" i="29"/>
  <c r="S60" i="29"/>
  <c r="R60" i="29"/>
  <c r="Q60" i="29"/>
  <c r="P60" i="29"/>
  <c r="E60" i="29"/>
  <c r="T60" i="29" s="1"/>
  <c r="T59" i="29"/>
  <c r="S59" i="29"/>
  <c r="R59" i="29"/>
  <c r="Q59" i="29"/>
  <c r="P59" i="29"/>
  <c r="E59" i="29"/>
  <c r="U59" i="29" s="1"/>
  <c r="S58" i="29"/>
  <c r="R58" i="29"/>
  <c r="Q58" i="29"/>
  <c r="P58" i="29"/>
  <c r="E58" i="29"/>
  <c r="U58" i="29" s="1"/>
  <c r="S57" i="29"/>
  <c r="R57" i="29"/>
  <c r="Q57" i="29"/>
  <c r="P57" i="29"/>
  <c r="E57" i="29"/>
  <c r="U57" i="29" s="1"/>
  <c r="O55" i="29"/>
  <c r="N55" i="29"/>
  <c r="M55" i="29"/>
  <c r="S55" i="29" s="1"/>
  <c r="L55" i="29"/>
  <c r="K55" i="29"/>
  <c r="J55" i="29"/>
  <c r="I55" i="29"/>
  <c r="H55" i="29"/>
  <c r="G55" i="29"/>
  <c r="F55" i="29"/>
  <c r="C55" i="29"/>
  <c r="B55" i="29"/>
  <c r="U54" i="29"/>
  <c r="T54" i="29"/>
  <c r="S54" i="29"/>
  <c r="R54" i="29"/>
  <c r="Q54" i="29"/>
  <c r="P54" i="29"/>
  <c r="E54" i="29"/>
  <c r="S53" i="29"/>
  <c r="R53" i="29"/>
  <c r="Q53" i="29"/>
  <c r="P53" i="29"/>
  <c r="E53" i="29"/>
  <c r="U53" i="29" s="1"/>
  <c r="S52" i="29"/>
  <c r="R52" i="29"/>
  <c r="Q52" i="29"/>
  <c r="P52" i="29"/>
  <c r="E52" i="29"/>
  <c r="U51" i="29"/>
  <c r="S51" i="29"/>
  <c r="R51" i="29"/>
  <c r="Q51" i="29"/>
  <c r="P51" i="29"/>
  <c r="E51" i="29"/>
  <c r="T51" i="29" s="1"/>
  <c r="T50" i="29"/>
  <c r="S50" i="29"/>
  <c r="R50" i="29"/>
  <c r="Q50" i="29"/>
  <c r="P50" i="29"/>
  <c r="E50" i="29"/>
  <c r="U50" i="29" s="1"/>
  <c r="U49" i="29"/>
  <c r="T49" i="29"/>
  <c r="S49" i="29"/>
  <c r="R49" i="29"/>
  <c r="Q49" i="29"/>
  <c r="P49" i="29"/>
  <c r="E49" i="29"/>
  <c r="S48" i="29"/>
  <c r="R48" i="29"/>
  <c r="Q48" i="29"/>
  <c r="P48" i="29"/>
  <c r="E48" i="29"/>
  <c r="U48" i="29" s="1"/>
  <c r="S47" i="29"/>
  <c r="R47" i="29"/>
  <c r="Q47" i="29"/>
  <c r="P47" i="29"/>
  <c r="E47" i="29"/>
  <c r="U47" i="29" s="1"/>
  <c r="U46" i="29"/>
  <c r="T46" i="29"/>
  <c r="S46" i="29"/>
  <c r="R46" i="29"/>
  <c r="Q46" i="29"/>
  <c r="P46" i="29"/>
  <c r="E46" i="29"/>
  <c r="S45" i="29"/>
  <c r="R45" i="29"/>
  <c r="Q45" i="29"/>
  <c r="P45" i="29"/>
  <c r="E45" i="29"/>
  <c r="S44" i="29"/>
  <c r="R44" i="29"/>
  <c r="Q44" i="29"/>
  <c r="P44" i="29"/>
  <c r="E44" i="29"/>
  <c r="S42" i="29"/>
  <c r="O42" i="29"/>
  <c r="N42" i="29"/>
  <c r="M42" i="29"/>
  <c r="L42" i="29"/>
  <c r="K42" i="29"/>
  <c r="J42" i="29"/>
  <c r="I42" i="29"/>
  <c r="Q42" i="29" s="1"/>
  <c r="H42" i="29"/>
  <c r="P42" i="29" s="1"/>
  <c r="G42" i="29"/>
  <c r="F42" i="29"/>
  <c r="C42" i="29"/>
  <c r="B42" i="29"/>
  <c r="S41" i="29"/>
  <c r="R41" i="29"/>
  <c r="Q41" i="29"/>
  <c r="P41" i="29"/>
  <c r="E41" i="29"/>
  <c r="U40" i="29"/>
  <c r="S40" i="29"/>
  <c r="R40" i="29"/>
  <c r="Q40" i="29"/>
  <c r="P40" i="29"/>
  <c r="E40" i="29"/>
  <c r="T40" i="29" s="1"/>
  <c r="U39" i="29"/>
  <c r="T39" i="29"/>
  <c r="S39" i="29"/>
  <c r="R39" i="29"/>
  <c r="Q39" i="29"/>
  <c r="P39" i="29"/>
  <c r="E39" i="29"/>
  <c r="U38" i="29"/>
  <c r="T38" i="29"/>
  <c r="S38" i="29"/>
  <c r="R38" i="29"/>
  <c r="Q38" i="29"/>
  <c r="P38" i="29"/>
  <c r="E38" i="29"/>
  <c r="T37" i="29"/>
  <c r="S37" i="29"/>
  <c r="R37" i="29"/>
  <c r="Q37" i="29"/>
  <c r="P37" i="29"/>
  <c r="E37" i="29"/>
  <c r="U37" i="29" s="1"/>
  <c r="O35" i="29"/>
  <c r="N35" i="29"/>
  <c r="M35" i="29"/>
  <c r="S35" i="29" s="1"/>
  <c r="L35" i="29"/>
  <c r="R35" i="29" s="1"/>
  <c r="K35" i="29"/>
  <c r="J35" i="29"/>
  <c r="I35" i="29"/>
  <c r="Q35" i="29" s="1"/>
  <c r="H35" i="29"/>
  <c r="P35" i="29" s="1"/>
  <c r="G35" i="29"/>
  <c r="F35" i="29"/>
  <c r="E35" i="29"/>
  <c r="C35" i="29"/>
  <c r="B35" i="29"/>
  <c r="T34" i="29"/>
  <c r="S34" i="29"/>
  <c r="R34" i="29"/>
  <c r="Q34" i="29"/>
  <c r="P34" i="29"/>
  <c r="E34" i="29"/>
  <c r="U34" i="29" s="1"/>
  <c r="O32" i="29"/>
  <c r="N32" i="29"/>
  <c r="M32" i="29"/>
  <c r="S32" i="29" s="1"/>
  <c r="L32" i="29"/>
  <c r="R32" i="29" s="1"/>
  <c r="K32" i="29"/>
  <c r="J32" i="29"/>
  <c r="I32" i="29"/>
  <c r="H32" i="29"/>
  <c r="G32" i="29"/>
  <c r="F32" i="29"/>
  <c r="E32" i="29"/>
  <c r="C32" i="29"/>
  <c r="B32" i="29"/>
  <c r="T31" i="29"/>
  <c r="S31" i="29"/>
  <c r="R31" i="29"/>
  <c r="Q31" i="29"/>
  <c r="P31" i="29"/>
  <c r="E31" i="29"/>
  <c r="U31" i="29" s="1"/>
  <c r="S30" i="29"/>
  <c r="R30" i="29"/>
  <c r="Q30" i="29"/>
  <c r="P30" i="29"/>
  <c r="E30" i="29"/>
  <c r="U30" i="29" s="1"/>
  <c r="U29" i="29"/>
  <c r="T29" i="29"/>
  <c r="S29" i="29"/>
  <c r="R29" i="29"/>
  <c r="Q29" i="29"/>
  <c r="P29" i="29"/>
  <c r="E29" i="29"/>
  <c r="S28" i="29"/>
  <c r="R28" i="29"/>
  <c r="Q28" i="29"/>
  <c r="P28" i="29"/>
  <c r="E28" i="29"/>
  <c r="U28" i="29" s="1"/>
  <c r="O26" i="29"/>
  <c r="N26" i="29"/>
  <c r="M26" i="29"/>
  <c r="S26" i="29" s="1"/>
  <c r="L26" i="29"/>
  <c r="R26" i="29" s="1"/>
  <c r="K26" i="29"/>
  <c r="J26" i="29"/>
  <c r="I26" i="29"/>
  <c r="H26" i="29"/>
  <c r="G26" i="29"/>
  <c r="F26" i="29"/>
  <c r="C26" i="29"/>
  <c r="B26" i="29"/>
  <c r="E26" i="29" s="1"/>
  <c r="S25" i="29"/>
  <c r="R25" i="29"/>
  <c r="Q25" i="29"/>
  <c r="P25" i="29"/>
  <c r="E25" i="29"/>
  <c r="U25" i="29" s="1"/>
  <c r="S24" i="29"/>
  <c r="R24" i="29"/>
  <c r="Q24" i="29"/>
  <c r="P24" i="29"/>
  <c r="E24" i="29"/>
  <c r="U23" i="29"/>
  <c r="S23" i="29"/>
  <c r="R23" i="29"/>
  <c r="Q23" i="29"/>
  <c r="P23" i="29"/>
  <c r="E23" i="29"/>
  <c r="T23" i="29" s="1"/>
  <c r="U22" i="29"/>
  <c r="T22" i="29"/>
  <c r="S22" i="29"/>
  <c r="R22" i="29"/>
  <c r="Q22" i="29"/>
  <c r="P22" i="29"/>
  <c r="E22" i="29"/>
  <c r="U21" i="29"/>
  <c r="T21" i="29"/>
  <c r="S21" i="29"/>
  <c r="R21" i="29"/>
  <c r="Q21" i="29"/>
  <c r="P21" i="29"/>
  <c r="E21" i="29"/>
  <c r="T20" i="29"/>
  <c r="S20" i="29"/>
  <c r="R20" i="29"/>
  <c r="Q20" i="29"/>
  <c r="P20" i="29"/>
  <c r="E20" i="29"/>
  <c r="U20" i="29" s="1"/>
  <c r="S19" i="29"/>
  <c r="R19" i="29"/>
  <c r="Q19" i="29"/>
  <c r="P19" i="29"/>
  <c r="E19" i="29"/>
  <c r="U19" i="29" s="1"/>
  <c r="S17" i="29"/>
  <c r="O17" i="29"/>
  <c r="N17" i="29"/>
  <c r="M17" i="29"/>
  <c r="L17" i="29"/>
  <c r="R17" i="29" s="1"/>
  <c r="K17" i="29"/>
  <c r="J17" i="29"/>
  <c r="I17" i="29"/>
  <c r="Q17" i="29" s="1"/>
  <c r="H17" i="29"/>
  <c r="P17" i="29" s="1"/>
  <c r="G17" i="29"/>
  <c r="F17" i="29"/>
  <c r="C17" i="29"/>
  <c r="B17" i="29"/>
  <c r="E17" i="29" s="1"/>
  <c r="S16" i="29"/>
  <c r="R16" i="29"/>
  <c r="Q16" i="29"/>
  <c r="P16" i="29"/>
  <c r="E16" i="29"/>
  <c r="U16" i="29" s="1"/>
  <c r="U15" i="29"/>
  <c r="T15" i="29"/>
  <c r="S15" i="29"/>
  <c r="R15" i="29"/>
  <c r="Q15" i="29"/>
  <c r="P15" i="29"/>
  <c r="E15" i="29"/>
  <c r="S14" i="29"/>
  <c r="R14" i="29"/>
  <c r="Q14" i="29"/>
  <c r="P14" i="29"/>
  <c r="E14" i="29"/>
  <c r="U14" i="29" s="1"/>
  <c r="S13" i="29"/>
  <c r="R13" i="29"/>
  <c r="Q13" i="29"/>
  <c r="P13" i="29"/>
  <c r="E13" i="29"/>
  <c r="S12" i="29"/>
  <c r="R12" i="29"/>
  <c r="Q12" i="29"/>
  <c r="P12" i="29"/>
  <c r="E12" i="29"/>
  <c r="T12" i="29" s="1"/>
  <c r="U11" i="29"/>
  <c r="T11" i="29"/>
  <c r="S11" i="29"/>
  <c r="R11" i="29"/>
  <c r="Q11" i="29"/>
  <c r="P11" i="29"/>
  <c r="E11" i="29"/>
  <c r="U10" i="29"/>
  <c r="T10" i="29"/>
  <c r="S10" i="29"/>
  <c r="R10" i="29"/>
  <c r="Q10" i="29"/>
  <c r="P10" i="29"/>
  <c r="E10" i="29"/>
  <c r="T9" i="29"/>
  <c r="S9" i="29"/>
  <c r="R9" i="29"/>
  <c r="Q9" i="29"/>
  <c r="P9" i="29"/>
  <c r="E9" i="29"/>
  <c r="U9" i="29" s="1"/>
  <c r="S96" i="28"/>
  <c r="R96" i="28"/>
  <c r="Q96" i="28"/>
  <c r="P96" i="28"/>
  <c r="E96" i="28"/>
  <c r="U96" i="28" s="1"/>
  <c r="U95" i="28"/>
  <c r="T95" i="28"/>
  <c r="S95" i="28"/>
  <c r="R95" i="28"/>
  <c r="Q95" i="28"/>
  <c r="P95" i="28"/>
  <c r="E95" i="28"/>
  <c r="S94" i="28"/>
  <c r="R94" i="28"/>
  <c r="Q94" i="28"/>
  <c r="P94" i="28"/>
  <c r="E94" i="28"/>
  <c r="U94" i="28" s="1"/>
  <c r="S93" i="28"/>
  <c r="R93" i="28"/>
  <c r="Q93" i="28"/>
  <c r="P93" i="28"/>
  <c r="E93" i="28"/>
  <c r="S92" i="28"/>
  <c r="R92" i="28"/>
  <c r="Q92" i="28"/>
  <c r="P92" i="28"/>
  <c r="E92" i="28"/>
  <c r="T92" i="28" s="1"/>
  <c r="U91" i="28"/>
  <c r="T91" i="28"/>
  <c r="S91" i="28"/>
  <c r="R91" i="28"/>
  <c r="Q91" i="28"/>
  <c r="P91" i="28"/>
  <c r="E91" i="28"/>
  <c r="U90" i="28"/>
  <c r="T90" i="28"/>
  <c r="S90" i="28"/>
  <c r="R90" i="28"/>
  <c r="Q90" i="28"/>
  <c r="P90" i="28"/>
  <c r="E90" i="28"/>
  <c r="T89" i="28"/>
  <c r="S89" i="28"/>
  <c r="R89" i="28"/>
  <c r="Q89" i="28"/>
  <c r="P89" i="28"/>
  <c r="E89" i="28"/>
  <c r="U89" i="28" s="1"/>
  <c r="S88" i="28"/>
  <c r="R88" i="28"/>
  <c r="R87" i="28" s="1"/>
  <c r="Q88" i="28"/>
  <c r="P88" i="28"/>
  <c r="P87" i="28" s="1"/>
  <c r="E88" i="28"/>
  <c r="U88" i="28" s="1"/>
  <c r="W75" i="28"/>
  <c r="V75" i="28"/>
  <c r="O75" i="28"/>
  <c r="N75" i="28"/>
  <c r="M75" i="28"/>
  <c r="L75" i="28"/>
  <c r="K75" i="28"/>
  <c r="J75" i="28"/>
  <c r="I75" i="28"/>
  <c r="H75" i="28"/>
  <c r="G75" i="28"/>
  <c r="F75" i="28"/>
  <c r="C75" i="28"/>
  <c r="B75" i="28"/>
  <c r="S74" i="28"/>
  <c r="R74" i="28"/>
  <c r="O74" i="28"/>
  <c r="N74" i="28"/>
  <c r="M74" i="28"/>
  <c r="L74" i="28"/>
  <c r="K74" i="28"/>
  <c r="J74" i="28"/>
  <c r="I74" i="28"/>
  <c r="Q74" i="28" s="1"/>
  <c r="H74" i="28"/>
  <c r="G74" i="28"/>
  <c r="F74" i="28"/>
  <c r="C74" i="28"/>
  <c r="B74" i="28"/>
  <c r="E74" i="28" s="1"/>
  <c r="S73" i="28"/>
  <c r="O73" i="28"/>
  <c r="N73" i="28"/>
  <c r="M73" i="28"/>
  <c r="L73" i="28"/>
  <c r="R73" i="28" s="1"/>
  <c r="K73" i="28"/>
  <c r="J73" i="28"/>
  <c r="I73" i="28"/>
  <c r="H73" i="28"/>
  <c r="P73" i="28" s="1"/>
  <c r="G73" i="28"/>
  <c r="F73" i="28"/>
  <c r="C73" i="28"/>
  <c r="B73" i="28"/>
  <c r="E73" i="28" s="1"/>
  <c r="S72" i="28"/>
  <c r="R72" i="28"/>
  <c r="Q72" i="28"/>
  <c r="P72" i="28"/>
  <c r="E72" i="28"/>
  <c r="T72" i="28" s="1"/>
  <c r="U71" i="28"/>
  <c r="T71" i="28"/>
  <c r="S71" i="28"/>
  <c r="R71" i="28"/>
  <c r="Q71" i="28"/>
  <c r="P71" i="28"/>
  <c r="E71" i="28"/>
  <c r="W69" i="28"/>
  <c r="V69" i="28"/>
  <c r="O69" i="28"/>
  <c r="N69" i="28"/>
  <c r="M69" i="28"/>
  <c r="L69" i="28"/>
  <c r="K69" i="28"/>
  <c r="J69" i="28"/>
  <c r="I69" i="28"/>
  <c r="H69" i="28"/>
  <c r="G69" i="28"/>
  <c r="F69" i="28"/>
  <c r="C69" i="28"/>
  <c r="B69" i="28"/>
  <c r="O68" i="28"/>
  <c r="N68" i="28"/>
  <c r="M68" i="28"/>
  <c r="S68" i="28" s="1"/>
  <c r="L68" i="28"/>
  <c r="R68" i="28" s="1"/>
  <c r="K68" i="28"/>
  <c r="J68" i="28"/>
  <c r="I68" i="28"/>
  <c r="H68" i="28"/>
  <c r="G68" i="28"/>
  <c r="F68" i="28"/>
  <c r="C68" i="28"/>
  <c r="E68" i="28" s="1"/>
  <c r="B68" i="28"/>
  <c r="S67" i="28"/>
  <c r="R67" i="28"/>
  <c r="Q67" i="28"/>
  <c r="P67" i="28"/>
  <c r="E67" i="28"/>
  <c r="U67" i="28" s="1"/>
  <c r="S66" i="28"/>
  <c r="R66" i="28"/>
  <c r="Q66" i="28"/>
  <c r="P66" i="28"/>
  <c r="E66" i="28"/>
  <c r="S65" i="28"/>
  <c r="R65" i="28"/>
  <c r="Q65" i="28"/>
  <c r="P65" i="28"/>
  <c r="E65" i="28"/>
  <c r="T65" i="28" s="1"/>
  <c r="S64" i="28"/>
  <c r="R64" i="28"/>
  <c r="Q64" i="28"/>
  <c r="P64" i="28"/>
  <c r="E64" i="28"/>
  <c r="T64" i="28" s="1"/>
  <c r="U63" i="28"/>
  <c r="T63" i="28"/>
  <c r="S63" i="28"/>
  <c r="R63" i="28"/>
  <c r="Q63" i="28"/>
  <c r="P63" i="28"/>
  <c r="E63" i="28"/>
  <c r="O61" i="28"/>
  <c r="N61" i="28"/>
  <c r="M61" i="28"/>
  <c r="S61" i="28" s="1"/>
  <c r="L61" i="28"/>
  <c r="R61" i="28" s="1"/>
  <c r="K61" i="28"/>
  <c r="J61" i="28"/>
  <c r="I61" i="28"/>
  <c r="H61" i="28"/>
  <c r="C61" i="28"/>
  <c r="B61" i="28"/>
  <c r="E61" i="28" s="1"/>
  <c r="S60" i="28"/>
  <c r="R60" i="28"/>
  <c r="Q60" i="28"/>
  <c r="P60" i="28"/>
  <c r="E60" i="28"/>
  <c r="U60" i="28" s="1"/>
  <c r="S59" i="28"/>
  <c r="R59" i="28"/>
  <c r="Q59" i="28"/>
  <c r="P59" i="28"/>
  <c r="E59" i="28"/>
  <c r="U59" i="28" s="1"/>
  <c r="S58" i="28"/>
  <c r="R58" i="28"/>
  <c r="Q58" i="28"/>
  <c r="P58" i="28"/>
  <c r="E58" i="28"/>
  <c r="U58" i="28" s="1"/>
  <c r="S57" i="28"/>
  <c r="R57" i="28"/>
  <c r="Q57" i="28"/>
  <c r="P57" i="28"/>
  <c r="E57" i="28"/>
  <c r="O55" i="28"/>
  <c r="N55" i="28"/>
  <c r="M55" i="28"/>
  <c r="L55" i="28"/>
  <c r="K55" i="28"/>
  <c r="J55" i="28"/>
  <c r="I55" i="28"/>
  <c r="H55" i="28"/>
  <c r="G55" i="28"/>
  <c r="F55" i="28"/>
  <c r="C55" i="28"/>
  <c r="B55" i="28"/>
  <c r="S54" i="28"/>
  <c r="R54" i="28"/>
  <c r="Q54" i="28"/>
  <c r="P54" i="28"/>
  <c r="E54" i="28"/>
  <c r="S53" i="28"/>
  <c r="R53" i="28"/>
  <c r="Q53" i="28"/>
  <c r="P53" i="28"/>
  <c r="E53" i="28"/>
  <c r="T53" i="28" s="1"/>
  <c r="S52" i="28"/>
  <c r="R52" i="28"/>
  <c r="Q52" i="28"/>
  <c r="P52" i="28"/>
  <c r="E52" i="28"/>
  <c r="U52" i="28" s="1"/>
  <c r="S51" i="28"/>
  <c r="R51" i="28"/>
  <c r="Q51" i="28"/>
  <c r="P51" i="28"/>
  <c r="E51" i="28"/>
  <c r="U51" i="28" s="1"/>
  <c r="T50" i="28"/>
  <c r="S50" i="28"/>
  <c r="R50" i="28"/>
  <c r="Q50" i="28"/>
  <c r="P50" i="28"/>
  <c r="E50" i="28"/>
  <c r="U50" i="28" s="1"/>
  <c r="S49" i="28"/>
  <c r="R49" i="28"/>
  <c r="Q49" i="28"/>
  <c r="P49" i="28"/>
  <c r="E49" i="28"/>
  <c r="U49" i="28" s="1"/>
  <c r="U48" i="28"/>
  <c r="T48" i="28"/>
  <c r="S48" i="28"/>
  <c r="R48" i="28"/>
  <c r="Q48" i="28"/>
  <c r="P48" i="28"/>
  <c r="E48" i="28"/>
  <c r="S47" i="28"/>
  <c r="R47" i="28"/>
  <c r="Q47" i="28"/>
  <c r="P47" i="28"/>
  <c r="E47" i="28"/>
  <c r="U47" i="28" s="1"/>
  <c r="S46" i="28"/>
  <c r="R46" i="28"/>
  <c r="Q46" i="28"/>
  <c r="P46" i="28"/>
  <c r="E46" i="28"/>
  <c r="S45" i="28"/>
  <c r="R45" i="28"/>
  <c r="Q45" i="28"/>
  <c r="P45" i="28"/>
  <c r="E45" i="28"/>
  <c r="U45" i="28" s="1"/>
  <c r="S44" i="28"/>
  <c r="R44" i="28"/>
  <c r="Q44" i="28"/>
  <c r="P44" i="28"/>
  <c r="E44" i="28"/>
  <c r="U44" i="28" s="1"/>
  <c r="O42" i="28"/>
  <c r="N42" i="28"/>
  <c r="R42" i="28" s="1"/>
  <c r="M42" i="28"/>
  <c r="S42" i="28" s="1"/>
  <c r="L42" i="28"/>
  <c r="K42" i="28"/>
  <c r="J42" i="28"/>
  <c r="I42" i="28"/>
  <c r="H42" i="28"/>
  <c r="G42" i="28"/>
  <c r="F42" i="28"/>
  <c r="C42" i="28"/>
  <c r="B42" i="28"/>
  <c r="U41" i="28"/>
  <c r="T41" i="28"/>
  <c r="S41" i="28"/>
  <c r="R41" i="28"/>
  <c r="Q41" i="28"/>
  <c r="P41" i="28"/>
  <c r="E41" i="28"/>
  <c r="U40" i="28"/>
  <c r="T40" i="28"/>
  <c r="S40" i="28"/>
  <c r="R40" i="28"/>
  <c r="Q40" i="28"/>
  <c r="P40" i="28"/>
  <c r="E40" i="28"/>
  <c r="T39" i="28"/>
  <c r="S39" i="28"/>
  <c r="R39" i="28"/>
  <c r="Q39" i="28"/>
  <c r="P39" i="28"/>
  <c r="E39" i="28"/>
  <c r="U39" i="28" s="1"/>
  <c r="S38" i="28"/>
  <c r="R38" i="28"/>
  <c r="Q38" i="28"/>
  <c r="P38" i="28"/>
  <c r="E38" i="28"/>
  <c r="U38" i="28" s="1"/>
  <c r="S37" i="28"/>
  <c r="R37" i="28"/>
  <c r="Q37" i="28"/>
  <c r="U37" i="28" s="1"/>
  <c r="P37" i="28"/>
  <c r="T37" i="28" s="1"/>
  <c r="E37" i="28"/>
  <c r="R35" i="28"/>
  <c r="O35" i="28"/>
  <c r="N35" i="28"/>
  <c r="M35" i="28"/>
  <c r="S35" i="28" s="1"/>
  <c r="L35" i="28"/>
  <c r="K35" i="28"/>
  <c r="J35" i="28"/>
  <c r="I35" i="28"/>
  <c r="Q35" i="28" s="1"/>
  <c r="H35" i="28"/>
  <c r="G35" i="28"/>
  <c r="F35" i="28"/>
  <c r="E35" i="28"/>
  <c r="C35" i="28"/>
  <c r="B35" i="28"/>
  <c r="S34" i="28"/>
  <c r="R34" i="28"/>
  <c r="Q34" i="28"/>
  <c r="U34" i="28" s="1"/>
  <c r="P34" i="28"/>
  <c r="T34" i="28" s="1"/>
  <c r="E34" i="28"/>
  <c r="R32" i="28"/>
  <c r="O32" i="28"/>
  <c r="N32" i="28"/>
  <c r="M32" i="28"/>
  <c r="S32" i="28" s="1"/>
  <c r="L32" i="28"/>
  <c r="K32" i="28"/>
  <c r="J32" i="28"/>
  <c r="I32" i="28"/>
  <c r="H32" i="28"/>
  <c r="G32" i="28"/>
  <c r="F32" i="28"/>
  <c r="E32" i="28"/>
  <c r="C32" i="28"/>
  <c r="B32" i="28"/>
  <c r="U31" i="28"/>
  <c r="T31" i="28"/>
  <c r="S31" i="28"/>
  <c r="R31" i="28"/>
  <c r="Q31" i="28"/>
  <c r="P31" i="28"/>
  <c r="E31" i="28"/>
  <c r="S30" i="28"/>
  <c r="R30" i="28"/>
  <c r="Q30" i="28"/>
  <c r="P30" i="28"/>
  <c r="E30" i="28"/>
  <c r="U30" i="28" s="1"/>
  <c r="S29" i="28"/>
  <c r="R29" i="28"/>
  <c r="Q29" i="28"/>
  <c r="P29" i="28"/>
  <c r="E29" i="28"/>
  <c r="S28" i="28"/>
  <c r="R28" i="28"/>
  <c r="Q28" i="28"/>
  <c r="P28" i="28"/>
  <c r="E28" i="28"/>
  <c r="T28" i="28" s="1"/>
  <c r="W26" i="28"/>
  <c r="V26" i="28"/>
  <c r="O26" i="28"/>
  <c r="N26" i="28"/>
  <c r="M26" i="28"/>
  <c r="S26" i="28" s="1"/>
  <c r="L26" i="28"/>
  <c r="K26" i="28"/>
  <c r="J26" i="28"/>
  <c r="I26" i="28"/>
  <c r="H26" i="28"/>
  <c r="G26" i="28"/>
  <c r="F26" i="28"/>
  <c r="C26" i="28"/>
  <c r="E26" i="28" s="1"/>
  <c r="B26" i="28"/>
  <c r="S25" i="28"/>
  <c r="R25" i="28"/>
  <c r="Q25" i="28"/>
  <c r="P25" i="28"/>
  <c r="E25" i="28"/>
  <c r="U25" i="28" s="1"/>
  <c r="S24" i="28"/>
  <c r="R24" i="28"/>
  <c r="Q24" i="28"/>
  <c r="P24" i="28"/>
  <c r="E24" i="28"/>
  <c r="S23" i="28"/>
  <c r="R23" i="28"/>
  <c r="Q23" i="28"/>
  <c r="P23" i="28"/>
  <c r="E23" i="28"/>
  <c r="T23" i="28" s="1"/>
  <c r="U22" i="28"/>
  <c r="T22" i="28"/>
  <c r="S22" i="28"/>
  <c r="R22" i="28"/>
  <c r="Q22" i="28"/>
  <c r="P22" i="28"/>
  <c r="E22" i="28"/>
  <c r="U21" i="28"/>
  <c r="T21" i="28"/>
  <c r="S21" i="28"/>
  <c r="R21" i="28"/>
  <c r="Q21" i="28"/>
  <c r="P21" i="28"/>
  <c r="E21" i="28"/>
  <c r="T20" i="28"/>
  <c r="S20" i="28"/>
  <c r="R20" i="28"/>
  <c r="Q20" i="28"/>
  <c r="P20" i="28"/>
  <c r="E20" i="28"/>
  <c r="U20" i="28" s="1"/>
  <c r="S19" i="28"/>
  <c r="R19" i="28"/>
  <c r="Q19" i="28"/>
  <c r="P19" i="28"/>
  <c r="E19" i="28"/>
  <c r="U19" i="28" s="1"/>
  <c r="O17" i="28"/>
  <c r="S17" i="28" s="1"/>
  <c r="N17" i="28"/>
  <c r="M17" i="28"/>
  <c r="L17" i="28"/>
  <c r="R17" i="28" s="1"/>
  <c r="K17" i="28"/>
  <c r="J17" i="28"/>
  <c r="I17" i="28"/>
  <c r="H17" i="28"/>
  <c r="P17" i="28" s="1"/>
  <c r="G17" i="28"/>
  <c r="F17" i="28"/>
  <c r="C17" i="28"/>
  <c r="B17" i="28"/>
  <c r="E17" i="28" s="1"/>
  <c r="S16" i="28"/>
  <c r="R16" i="28"/>
  <c r="Q16" i="28"/>
  <c r="P16" i="28"/>
  <c r="E16" i="28"/>
  <c r="U16" i="28" s="1"/>
  <c r="S15" i="28"/>
  <c r="R15" i="28"/>
  <c r="Q15" i="28"/>
  <c r="U15" i="28" s="1"/>
  <c r="P15" i="28"/>
  <c r="T15" i="28" s="1"/>
  <c r="E15" i="28"/>
  <c r="S14" i="28"/>
  <c r="R14" i="28"/>
  <c r="Q14" i="28"/>
  <c r="P14" i="28"/>
  <c r="E14" i="28"/>
  <c r="U14" i="28" s="1"/>
  <c r="S13" i="28"/>
  <c r="R13" i="28"/>
  <c r="Q13" i="28"/>
  <c r="P13" i="28"/>
  <c r="E13" i="28"/>
  <c r="S12" i="28"/>
  <c r="R12" i="28"/>
  <c r="Q12" i="28"/>
  <c r="P12" i="28"/>
  <c r="E12" i="28"/>
  <c r="T12" i="28" s="1"/>
  <c r="U11" i="28"/>
  <c r="T11" i="28"/>
  <c r="S11" i="28"/>
  <c r="R11" i="28"/>
  <c r="Q11" i="28"/>
  <c r="P11" i="28"/>
  <c r="E11" i="28"/>
  <c r="U10" i="28"/>
  <c r="T10" i="28"/>
  <c r="S10" i="28"/>
  <c r="R10" i="28"/>
  <c r="Q10" i="28"/>
  <c r="P10" i="28"/>
  <c r="E10" i="28"/>
  <c r="T9" i="28"/>
  <c r="S9" i="28"/>
  <c r="R9" i="28"/>
  <c r="Q9" i="28"/>
  <c r="P9" i="28"/>
  <c r="E9" i="28"/>
  <c r="U9" i="28" s="1"/>
  <c r="S96" i="27"/>
  <c r="R96" i="27"/>
  <c r="Q96" i="27"/>
  <c r="P96" i="27"/>
  <c r="E96" i="27"/>
  <c r="U96" i="27" s="1"/>
  <c r="U95" i="27"/>
  <c r="T95" i="27"/>
  <c r="S95" i="27"/>
  <c r="R95" i="27"/>
  <c r="Q95" i="27"/>
  <c r="P95" i="27"/>
  <c r="E95" i="27"/>
  <c r="S94" i="27"/>
  <c r="R94" i="27"/>
  <c r="Q94" i="27"/>
  <c r="P94" i="27"/>
  <c r="E94" i="27"/>
  <c r="U94" i="27" s="1"/>
  <c r="S93" i="27"/>
  <c r="R93" i="27"/>
  <c r="Q93" i="27"/>
  <c r="P93" i="27"/>
  <c r="E93" i="27"/>
  <c r="S92" i="27"/>
  <c r="R92" i="27"/>
  <c r="Q92" i="27"/>
  <c r="P92" i="27"/>
  <c r="E92" i="27"/>
  <c r="U91" i="27"/>
  <c r="T91" i="27"/>
  <c r="S91" i="27"/>
  <c r="R91" i="27"/>
  <c r="Q91" i="27"/>
  <c r="P91" i="27"/>
  <c r="E91" i="27"/>
  <c r="U90" i="27"/>
  <c r="T90" i="27"/>
  <c r="S90" i="27"/>
  <c r="R90" i="27"/>
  <c r="Q90" i="27"/>
  <c r="P90" i="27"/>
  <c r="E90" i="27"/>
  <c r="T89" i="27"/>
  <c r="S89" i="27"/>
  <c r="R89" i="27"/>
  <c r="Q89" i="27"/>
  <c r="P89" i="27"/>
  <c r="E89" i="27"/>
  <c r="U89" i="27" s="1"/>
  <c r="S88" i="27"/>
  <c r="S87" i="27" s="1"/>
  <c r="R88" i="27"/>
  <c r="Q88" i="27"/>
  <c r="P88" i="27"/>
  <c r="E88" i="27"/>
  <c r="U88" i="27" s="1"/>
  <c r="O75" i="27"/>
  <c r="N75" i="27"/>
  <c r="M75" i="27"/>
  <c r="L75" i="27"/>
  <c r="K75" i="27"/>
  <c r="J75" i="27"/>
  <c r="I75" i="27"/>
  <c r="H75" i="27"/>
  <c r="G75" i="27"/>
  <c r="F75" i="27"/>
  <c r="C75" i="27"/>
  <c r="B75" i="27"/>
  <c r="O74" i="27"/>
  <c r="N74" i="27"/>
  <c r="M74" i="27"/>
  <c r="S74" i="27" s="1"/>
  <c r="L74" i="27"/>
  <c r="R74" i="27" s="1"/>
  <c r="K74" i="27"/>
  <c r="J74" i="27"/>
  <c r="I74" i="27"/>
  <c r="Q74" i="27" s="1"/>
  <c r="H74" i="27"/>
  <c r="P74" i="27" s="1"/>
  <c r="G74" i="27"/>
  <c r="F74" i="27"/>
  <c r="C74" i="27"/>
  <c r="E74" i="27" s="1"/>
  <c r="B74" i="27"/>
  <c r="R73" i="27"/>
  <c r="O73" i="27"/>
  <c r="N73" i="27"/>
  <c r="M73" i="27"/>
  <c r="S73" i="27" s="1"/>
  <c r="L73" i="27"/>
  <c r="K73" i="27"/>
  <c r="J73" i="27"/>
  <c r="I73" i="27"/>
  <c r="Q73" i="27" s="1"/>
  <c r="H73" i="27"/>
  <c r="G73" i="27"/>
  <c r="F73" i="27"/>
  <c r="E73" i="27"/>
  <c r="C73" i="27"/>
  <c r="B73" i="27"/>
  <c r="U72" i="27"/>
  <c r="T72" i="27"/>
  <c r="S72" i="27"/>
  <c r="R72" i="27"/>
  <c r="Q72" i="27"/>
  <c r="P72" i="27"/>
  <c r="E72" i="27"/>
  <c r="T71" i="27"/>
  <c r="S71" i="27"/>
  <c r="R71" i="27"/>
  <c r="Q71" i="27"/>
  <c r="P71" i="27"/>
  <c r="E71" i="27"/>
  <c r="U71" i="27" s="1"/>
  <c r="O69" i="27"/>
  <c r="N69" i="27"/>
  <c r="M69" i="27"/>
  <c r="L69" i="27"/>
  <c r="K69" i="27"/>
  <c r="J69" i="27"/>
  <c r="I69" i="27"/>
  <c r="H69" i="27"/>
  <c r="G69" i="27"/>
  <c r="F69" i="27"/>
  <c r="C69" i="27"/>
  <c r="B69" i="27"/>
  <c r="O68" i="27"/>
  <c r="N68" i="27"/>
  <c r="M68" i="27"/>
  <c r="S68" i="27" s="1"/>
  <c r="L68" i="27"/>
  <c r="R68" i="27" s="1"/>
  <c r="K68" i="27"/>
  <c r="Q68" i="27" s="1"/>
  <c r="J68" i="27"/>
  <c r="I68" i="27"/>
  <c r="H68" i="27"/>
  <c r="G68" i="27"/>
  <c r="F68" i="27"/>
  <c r="E68" i="27"/>
  <c r="C68" i="27"/>
  <c r="B68" i="27"/>
  <c r="U67" i="27"/>
  <c r="T67" i="27"/>
  <c r="S67" i="27"/>
  <c r="R67" i="27"/>
  <c r="Q67" i="27"/>
  <c r="P67" i="27"/>
  <c r="E67" i="27"/>
  <c r="T66" i="27"/>
  <c r="S66" i="27"/>
  <c r="R66" i="27"/>
  <c r="Q66" i="27"/>
  <c r="P66" i="27"/>
  <c r="E66" i="27"/>
  <c r="U66" i="27" s="1"/>
  <c r="S65" i="27"/>
  <c r="R65" i="27"/>
  <c r="Q65" i="27"/>
  <c r="P65" i="27"/>
  <c r="E65" i="27"/>
  <c r="U65" i="27" s="1"/>
  <c r="S64" i="27"/>
  <c r="R64" i="27"/>
  <c r="Q64" i="27"/>
  <c r="P64" i="27"/>
  <c r="E64" i="27"/>
  <c r="U64" i="27" s="1"/>
  <c r="S63" i="27"/>
  <c r="R63" i="27"/>
  <c r="Q63" i="27"/>
  <c r="P63" i="27"/>
  <c r="E63" i="27"/>
  <c r="O61" i="27"/>
  <c r="N61" i="27"/>
  <c r="M61" i="27"/>
  <c r="S61" i="27" s="1"/>
  <c r="L61" i="27"/>
  <c r="R61" i="27" s="1"/>
  <c r="K61" i="27"/>
  <c r="J61" i="27"/>
  <c r="I61" i="27"/>
  <c r="H61" i="27"/>
  <c r="C61" i="27"/>
  <c r="B61" i="27"/>
  <c r="S60" i="27"/>
  <c r="R60" i="27"/>
  <c r="Q60" i="27"/>
  <c r="P60" i="27"/>
  <c r="E60" i="27"/>
  <c r="U59" i="27"/>
  <c r="T59" i="27"/>
  <c r="S59" i="27"/>
  <c r="R59" i="27"/>
  <c r="Q59" i="27"/>
  <c r="P59" i="27"/>
  <c r="E59" i="27"/>
  <c r="U58" i="27"/>
  <c r="T58" i="27"/>
  <c r="S58" i="27"/>
  <c r="R58" i="27"/>
  <c r="Q58" i="27"/>
  <c r="P58" i="27"/>
  <c r="E58" i="27"/>
  <c r="T57" i="27"/>
  <c r="S57" i="27"/>
  <c r="R57" i="27"/>
  <c r="Q57" i="27"/>
  <c r="P57" i="27"/>
  <c r="E57" i="27"/>
  <c r="U57" i="27" s="1"/>
  <c r="O55" i="27"/>
  <c r="N55" i="27"/>
  <c r="M55" i="27"/>
  <c r="S55" i="27" s="1"/>
  <c r="L55" i="27"/>
  <c r="R55" i="27" s="1"/>
  <c r="K55" i="27"/>
  <c r="J55" i="27"/>
  <c r="I55" i="27"/>
  <c r="H55" i="27"/>
  <c r="G55" i="27"/>
  <c r="F55" i="27"/>
  <c r="C55" i="27"/>
  <c r="B55" i="27"/>
  <c r="T54" i="27"/>
  <c r="S54" i="27"/>
  <c r="R54" i="27"/>
  <c r="Q54" i="27"/>
  <c r="P54" i="27"/>
  <c r="E54" i="27"/>
  <c r="U54" i="27" s="1"/>
  <c r="S53" i="27"/>
  <c r="R53" i="27"/>
  <c r="Q53" i="27"/>
  <c r="P53" i="27"/>
  <c r="E53" i="27"/>
  <c r="U53" i="27" s="1"/>
  <c r="S52" i="27"/>
  <c r="R52" i="27"/>
  <c r="Q52" i="27"/>
  <c r="P52" i="27"/>
  <c r="E52" i="27"/>
  <c r="U52" i="27" s="1"/>
  <c r="S51" i="27"/>
  <c r="R51" i="27"/>
  <c r="Q51" i="27"/>
  <c r="P51" i="27"/>
  <c r="E51" i="27"/>
  <c r="U51" i="27" s="1"/>
  <c r="S50" i="27"/>
  <c r="R50" i="27"/>
  <c r="Q50" i="27"/>
  <c r="P50" i="27"/>
  <c r="E50" i="27"/>
  <c r="S49" i="27"/>
  <c r="R49" i="27"/>
  <c r="Q49" i="27"/>
  <c r="P49" i="27"/>
  <c r="E49" i="27"/>
  <c r="U48" i="27"/>
  <c r="S48" i="27"/>
  <c r="R48" i="27"/>
  <c r="Q48" i="27"/>
  <c r="P48" i="27"/>
  <c r="E48" i="27"/>
  <c r="T48" i="27" s="1"/>
  <c r="U47" i="27"/>
  <c r="T47" i="27"/>
  <c r="S47" i="27"/>
  <c r="R47" i="27"/>
  <c r="Q47" i="27"/>
  <c r="P47" i="27"/>
  <c r="E47" i="27"/>
  <c r="T46" i="27"/>
  <c r="S46" i="27"/>
  <c r="R46" i="27"/>
  <c r="Q46" i="27"/>
  <c r="P46" i="27"/>
  <c r="E46" i="27"/>
  <c r="U46" i="27" s="1"/>
  <c r="S45" i="27"/>
  <c r="R45" i="27"/>
  <c r="Q45" i="27"/>
  <c r="P45" i="27"/>
  <c r="E45" i="27"/>
  <c r="U45" i="27" s="1"/>
  <c r="S44" i="27"/>
  <c r="R44" i="27"/>
  <c r="Q44" i="27"/>
  <c r="P44" i="27"/>
  <c r="E44" i="27"/>
  <c r="U44" i="27" s="1"/>
  <c r="R42" i="27"/>
  <c r="O42" i="27"/>
  <c r="N42" i="27"/>
  <c r="M42" i="27"/>
  <c r="S42" i="27" s="1"/>
  <c r="L42" i="27"/>
  <c r="K42" i="27"/>
  <c r="J42" i="27"/>
  <c r="I42" i="27"/>
  <c r="H42" i="27"/>
  <c r="G42" i="27"/>
  <c r="F42" i="27"/>
  <c r="E42" i="27"/>
  <c r="C42" i="27"/>
  <c r="B42" i="27"/>
  <c r="U41" i="27"/>
  <c r="T41" i="27"/>
  <c r="S41" i="27"/>
  <c r="R41" i="27"/>
  <c r="Q41" i="27"/>
  <c r="P41" i="27"/>
  <c r="E41" i="27"/>
  <c r="S40" i="27"/>
  <c r="R40" i="27"/>
  <c r="Q40" i="27"/>
  <c r="P40" i="27"/>
  <c r="E40" i="27"/>
  <c r="S39" i="27"/>
  <c r="R39" i="27"/>
  <c r="Q39" i="27"/>
  <c r="P39" i="27"/>
  <c r="E39" i="27"/>
  <c r="U38" i="27"/>
  <c r="S38" i="27"/>
  <c r="R38" i="27"/>
  <c r="Q38" i="27"/>
  <c r="P38" i="27"/>
  <c r="E38" i="27"/>
  <c r="T38" i="27" s="1"/>
  <c r="U37" i="27"/>
  <c r="T37" i="27"/>
  <c r="S37" i="27"/>
  <c r="R37" i="27"/>
  <c r="Q37" i="27"/>
  <c r="P37" i="27"/>
  <c r="E37" i="27"/>
  <c r="S35" i="27"/>
  <c r="R35" i="27"/>
  <c r="Q35" i="27"/>
  <c r="O35" i="27"/>
  <c r="N35" i="27"/>
  <c r="M35" i="27"/>
  <c r="L35" i="27"/>
  <c r="K35" i="27"/>
  <c r="J35" i="27"/>
  <c r="I35" i="27"/>
  <c r="H35" i="27"/>
  <c r="P35" i="27" s="1"/>
  <c r="G35" i="27"/>
  <c r="F35" i="27"/>
  <c r="C35" i="27"/>
  <c r="B35" i="27"/>
  <c r="E35" i="27" s="1"/>
  <c r="U34" i="27"/>
  <c r="T34" i="27"/>
  <c r="S34" i="27"/>
  <c r="R34" i="27"/>
  <c r="Q34" i="27"/>
  <c r="P34" i="27"/>
  <c r="E34" i="27"/>
  <c r="O32" i="27"/>
  <c r="N32" i="27"/>
  <c r="M32" i="27"/>
  <c r="S32" i="27" s="1"/>
  <c r="L32" i="27"/>
  <c r="R32" i="27" s="1"/>
  <c r="K32" i="27"/>
  <c r="J32" i="27"/>
  <c r="I32" i="27"/>
  <c r="H32" i="27"/>
  <c r="G32" i="27"/>
  <c r="F32" i="27"/>
  <c r="C32" i="27"/>
  <c r="B32" i="27"/>
  <c r="E32" i="27" s="1"/>
  <c r="U31" i="27"/>
  <c r="T31" i="27"/>
  <c r="S31" i="27"/>
  <c r="R31" i="27"/>
  <c r="Q31" i="27"/>
  <c r="P31" i="27"/>
  <c r="E31" i="27"/>
  <c r="U30" i="27"/>
  <c r="T30" i="27"/>
  <c r="S30" i="27"/>
  <c r="R30" i="27"/>
  <c r="Q30" i="27"/>
  <c r="P30" i="27"/>
  <c r="E30" i="27"/>
  <c r="S29" i="27"/>
  <c r="R29" i="27"/>
  <c r="Q29" i="27"/>
  <c r="P29" i="27"/>
  <c r="E29" i="27"/>
  <c r="U29" i="27" s="1"/>
  <c r="S28" i="27"/>
  <c r="R28" i="27"/>
  <c r="Q28" i="27"/>
  <c r="P28" i="27"/>
  <c r="E28" i="27"/>
  <c r="U28" i="27" s="1"/>
  <c r="S26" i="27"/>
  <c r="O26" i="27"/>
  <c r="N26" i="27"/>
  <c r="M26" i="27"/>
  <c r="L26" i="27"/>
  <c r="R26" i="27" s="1"/>
  <c r="K26" i="27"/>
  <c r="J26" i="27"/>
  <c r="I26" i="27"/>
  <c r="Q26" i="27" s="1"/>
  <c r="H26" i="27"/>
  <c r="G26" i="27"/>
  <c r="F26" i="27"/>
  <c r="C26" i="27"/>
  <c r="B26" i="27"/>
  <c r="E26" i="27" s="1"/>
  <c r="S25" i="27"/>
  <c r="R25" i="27"/>
  <c r="Q25" i="27"/>
  <c r="P25" i="27"/>
  <c r="E25" i="27"/>
  <c r="U25" i="27" s="1"/>
  <c r="U24" i="27"/>
  <c r="S24" i="27"/>
  <c r="R24" i="27"/>
  <c r="Q24" i="27"/>
  <c r="P24" i="27"/>
  <c r="E24" i="27"/>
  <c r="T24" i="27" s="1"/>
  <c r="S23" i="27"/>
  <c r="R23" i="27"/>
  <c r="Q23" i="27"/>
  <c r="P23" i="27"/>
  <c r="E23" i="27"/>
  <c r="S22" i="27"/>
  <c r="R22" i="27"/>
  <c r="Q22" i="27"/>
  <c r="P22" i="27"/>
  <c r="E22" i="27"/>
  <c r="U21" i="27"/>
  <c r="S21" i="27"/>
  <c r="R21" i="27"/>
  <c r="Q21" i="27"/>
  <c r="P21" i="27"/>
  <c r="E21" i="27"/>
  <c r="T21" i="27" s="1"/>
  <c r="U20" i="27"/>
  <c r="T20" i="27"/>
  <c r="S20" i="27"/>
  <c r="R20" i="27"/>
  <c r="Q20" i="27"/>
  <c r="P20" i="27"/>
  <c r="E20" i="27"/>
  <c r="U19" i="27"/>
  <c r="T19" i="27"/>
  <c r="S19" i="27"/>
  <c r="R19" i="27"/>
  <c r="Q19" i="27"/>
  <c r="P19" i="27"/>
  <c r="E19" i="27"/>
  <c r="R17" i="27"/>
  <c r="O17" i="27"/>
  <c r="N17" i="27"/>
  <c r="M17" i="27"/>
  <c r="S17" i="27" s="1"/>
  <c r="L17" i="27"/>
  <c r="K17" i="27"/>
  <c r="J17" i="27"/>
  <c r="I17" i="27"/>
  <c r="Q17" i="27" s="1"/>
  <c r="H17" i="27"/>
  <c r="P17" i="27" s="1"/>
  <c r="G17" i="27"/>
  <c r="F17" i="27"/>
  <c r="E17" i="27"/>
  <c r="C17" i="27"/>
  <c r="B17" i="27"/>
  <c r="U16" i="27"/>
  <c r="T16" i="27"/>
  <c r="S16" i="27"/>
  <c r="R16" i="27"/>
  <c r="Q16" i="27"/>
  <c r="P16" i="27"/>
  <c r="E16" i="27"/>
  <c r="T15" i="27"/>
  <c r="S15" i="27"/>
  <c r="R15" i="27"/>
  <c r="Q15" i="27"/>
  <c r="P15" i="27"/>
  <c r="E15" i="27"/>
  <c r="U15" i="27" s="1"/>
  <c r="S14" i="27"/>
  <c r="R14" i="27"/>
  <c r="Q14" i="27"/>
  <c r="P14" i="27"/>
  <c r="E14" i="27"/>
  <c r="U14" i="27" s="1"/>
  <c r="U13" i="27"/>
  <c r="T13" i="27"/>
  <c r="S13" i="27"/>
  <c r="R13" i="27"/>
  <c r="Q13" i="27"/>
  <c r="P13" i="27"/>
  <c r="E13" i="27"/>
  <c r="S12" i="27"/>
  <c r="R12" i="27"/>
  <c r="Q12" i="27"/>
  <c r="P12" i="27"/>
  <c r="E12" i="27"/>
  <c r="S11" i="27"/>
  <c r="R11" i="27"/>
  <c r="Q11" i="27"/>
  <c r="P11" i="27"/>
  <c r="E11" i="27"/>
  <c r="S10" i="27"/>
  <c r="R10" i="27"/>
  <c r="Q10" i="27"/>
  <c r="P10" i="27"/>
  <c r="E10" i="27"/>
  <c r="T10" i="27" s="1"/>
  <c r="U9" i="27"/>
  <c r="T9" i="27"/>
  <c r="S9" i="27"/>
  <c r="R9" i="27"/>
  <c r="Q9" i="27"/>
  <c r="P9" i="27"/>
  <c r="E9" i="27"/>
  <c r="U96" i="26"/>
  <c r="T96" i="26"/>
  <c r="S96" i="26"/>
  <c r="R96" i="26"/>
  <c r="Q96" i="26"/>
  <c r="P96" i="26"/>
  <c r="E96" i="26"/>
  <c r="T95" i="26"/>
  <c r="S95" i="26"/>
  <c r="R95" i="26"/>
  <c r="Q95" i="26"/>
  <c r="P95" i="26"/>
  <c r="E95" i="26"/>
  <c r="U95" i="26" s="1"/>
  <c r="S94" i="26"/>
  <c r="R94" i="26"/>
  <c r="Q94" i="26"/>
  <c r="P94" i="26"/>
  <c r="E94" i="26"/>
  <c r="U94" i="26" s="1"/>
  <c r="U93" i="26"/>
  <c r="T93" i="26"/>
  <c r="S93" i="26"/>
  <c r="R93" i="26"/>
  <c r="Q93" i="26"/>
  <c r="P93" i="26"/>
  <c r="E93" i="26"/>
  <c r="S92" i="26"/>
  <c r="R92" i="26"/>
  <c r="Q92" i="26"/>
  <c r="P92" i="26"/>
  <c r="E92" i="26"/>
  <c r="S91" i="26"/>
  <c r="R91" i="26"/>
  <c r="Q91" i="26"/>
  <c r="P91" i="26"/>
  <c r="E91" i="26"/>
  <c r="S90" i="26"/>
  <c r="R90" i="26"/>
  <c r="Q90" i="26"/>
  <c r="P90" i="26"/>
  <c r="E90" i="26"/>
  <c r="T90" i="26" s="1"/>
  <c r="U89" i="26"/>
  <c r="T89" i="26"/>
  <c r="S89" i="26"/>
  <c r="R89" i="26"/>
  <c r="Q89" i="26"/>
  <c r="P89" i="26"/>
  <c r="E89" i="26"/>
  <c r="U88" i="26"/>
  <c r="T88" i="26"/>
  <c r="S88" i="26"/>
  <c r="R88" i="26"/>
  <c r="Q88" i="26"/>
  <c r="P88" i="26"/>
  <c r="E88" i="26"/>
  <c r="V75" i="26"/>
  <c r="O75" i="26"/>
  <c r="N75" i="26"/>
  <c r="M75" i="26"/>
  <c r="L75" i="26"/>
  <c r="K75" i="26"/>
  <c r="J75" i="26"/>
  <c r="I75" i="26"/>
  <c r="H75" i="26"/>
  <c r="G75" i="26"/>
  <c r="F75" i="26"/>
  <c r="C75" i="26"/>
  <c r="B75" i="26"/>
  <c r="S74" i="26"/>
  <c r="O74" i="26"/>
  <c r="N74" i="26"/>
  <c r="M74" i="26"/>
  <c r="L74" i="26"/>
  <c r="R74" i="26" s="1"/>
  <c r="K74" i="26"/>
  <c r="J74" i="26"/>
  <c r="I74" i="26"/>
  <c r="H74" i="26"/>
  <c r="G74" i="26"/>
  <c r="F74" i="26"/>
  <c r="C74" i="26"/>
  <c r="B74" i="26"/>
  <c r="E74" i="26" s="1"/>
  <c r="S73" i="26"/>
  <c r="O73" i="26"/>
  <c r="N73" i="26"/>
  <c r="M73" i="26"/>
  <c r="L73" i="26"/>
  <c r="R73" i="26" s="1"/>
  <c r="K73" i="26"/>
  <c r="J73" i="26"/>
  <c r="I73" i="26"/>
  <c r="Q73" i="26" s="1"/>
  <c r="H73" i="26"/>
  <c r="G73" i="26"/>
  <c r="F73" i="26"/>
  <c r="C73" i="26"/>
  <c r="E73" i="26" s="1"/>
  <c r="B73" i="26"/>
  <c r="S72" i="26"/>
  <c r="R72" i="26"/>
  <c r="Q72" i="26"/>
  <c r="P72" i="26"/>
  <c r="E72" i="26"/>
  <c r="S71" i="26"/>
  <c r="R71" i="26"/>
  <c r="Q71" i="26"/>
  <c r="P71" i="26"/>
  <c r="E71" i="26"/>
  <c r="V69" i="26"/>
  <c r="O69" i="26"/>
  <c r="N69" i="26"/>
  <c r="M69" i="26"/>
  <c r="L69" i="26"/>
  <c r="K69" i="26"/>
  <c r="J69" i="26"/>
  <c r="I69" i="26"/>
  <c r="H69" i="26"/>
  <c r="G69" i="26"/>
  <c r="F69" i="26"/>
  <c r="C69" i="26"/>
  <c r="B69" i="26"/>
  <c r="O68" i="26"/>
  <c r="N68" i="26"/>
  <c r="M68" i="26"/>
  <c r="S68" i="26" s="1"/>
  <c r="L68" i="26"/>
  <c r="R68" i="26" s="1"/>
  <c r="K68" i="26"/>
  <c r="J68" i="26"/>
  <c r="I68" i="26"/>
  <c r="H68" i="26"/>
  <c r="G68" i="26"/>
  <c r="F68" i="26"/>
  <c r="C68" i="26"/>
  <c r="E68" i="26" s="1"/>
  <c r="B68" i="26"/>
  <c r="S67" i="26"/>
  <c r="R67" i="26"/>
  <c r="Q67" i="26"/>
  <c r="P67" i="26"/>
  <c r="E67" i="26"/>
  <c r="S66" i="26"/>
  <c r="R66" i="26"/>
  <c r="Q66" i="26"/>
  <c r="P66" i="26"/>
  <c r="E66" i="26"/>
  <c r="U65" i="26"/>
  <c r="S65" i="26"/>
  <c r="R65" i="26"/>
  <c r="Q65" i="26"/>
  <c r="P65" i="26"/>
  <c r="E65" i="26"/>
  <c r="T65" i="26" s="1"/>
  <c r="S64" i="26"/>
  <c r="R64" i="26"/>
  <c r="Q64" i="26"/>
  <c r="P64" i="26"/>
  <c r="E64" i="26"/>
  <c r="U64" i="26" s="1"/>
  <c r="S63" i="26"/>
  <c r="R63" i="26"/>
  <c r="Q63" i="26"/>
  <c r="P63" i="26"/>
  <c r="E63" i="26"/>
  <c r="U63" i="26" s="1"/>
  <c r="O61" i="26"/>
  <c r="N61" i="26"/>
  <c r="M61" i="26"/>
  <c r="S61" i="26" s="1"/>
  <c r="L61" i="26"/>
  <c r="R61" i="26" s="1"/>
  <c r="K61" i="26"/>
  <c r="J61" i="26"/>
  <c r="I61" i="26"/>
  <c r="H61" i="26"/>
  <c r="C61" i="26"/>
  <c r="B61" i="26"/>
  <c r="S60" i="26"/>
  <c r="R60" i="26"/>
  <c r="Q60" i="26"/>
  <c r="P60" i="26"/>
  <c r="E60" i="26"/>
  <c r="U60" i="26" s="1"/>
  <c r="S59" i="26"/>
  <c r="R59" i="26"/>
  <c r="Q59" i="26"/>
  <c r="P59" i="26"/>
  <c r="E59" i="26"/>
  <c r="U59" i="26" s="1"/>
  <c r="S58" i="26"/>
  <c r="R58" i="26"/>
  <c r="Q58" i="26"/>
  <c r="P58" i="26"/>
  <c r="E58" i="26"/>
  <c r="S57" i="26"/>
  <c r="R57" i="26"/>
  <c r="Q57" i="26"/>
  <c r="P57" i="26"/>
  <c r="E57" i="26"/>
  <c r="O55" i="26"/>
  <c r="N55" i="26"/>
  <c r="M55" i="26"/>
  <c r="L55" i="26"/>
  <c r="R55" i="26" s="1"/>
  <c r="K55" i="26"/>
  <c r="J55" i="26"/>
  <c r="I55" i="26"/>
  <c r="H55" i="26"/>
  <c r="G55" i="26"/>
  <c r="F55" i="26"/>
  <c r="C55" i="26"/>
  <c r="B55" i="26"/>
  <c r="S54" i="26"/>
  <c r="R54" i="26"/>
  <c r="Q54" i="26"/>
  <c r="P54" i="26"/>
  <c r="E54" i="26"/>
  <c r="S53" i="26"/>
  <c r="R53" i="26"/>
  <c r="Q53" i="26"/>
  <c r="P53" i="26"/>
  <c r="E53" i="26"/>
  <c r="T53" i="26" s="1"/>
  <c r="S52" i="26"/>
  <c r="R52" i="26"/>
  <c r="Q52" i="26"/>
  <c r="P52" i="26"/>
  <c r="E52" i="26"/>
  <c r="U52" i="26" s="1"/>
  <c r="U51" i="26"/>
  <c r="T51" i="26"/>
  <c r="S51" i="26"/>
  <c r="R51" i="26"/>
  <c r="Q51" i="26"/>
  <c r="P51" i="26"/>
  <c r="E51" i="26"/>
  <c r="T50" i="26"/>
  <c r="S50" i="26"/>
  <c r="R50" i="26"/>
  <c r="Q50" i="26"/>
  <c r="P50" i="26"/>
  <c r="E50" i="26"/>
  <c r="U50" i="26" s="1"/>
  <c r="S49" i="26"/>
  <c r="R49" i="26"/>
  <c r="Q49" i="26"/>
  <c r="P49" i="26"/>
  <c r="E49" i="26"/>
  <c r="U49" i="26" s="1"/>
  <c r="U48" i="26"/>
  <c r="T48" i="26"/>
  <c r="S48" i="26"/>
  <c r="R48" i="26"/>
  <c r="Q48" i="26"/>
  <c r="P48" i="26"/>
  <c r="E48" i="26"/>
  <c r="S47" i="26"/>
  <c r="R47" i="26"/>
  <c r="Q47" i="26"/>
  <c r="P47" i="26"/>
  <c r="E47" i="26"/>
  <c r="S46" i="26"/>
  <c r="R46" i="26"/>
  <c r="Q46" i="26"/>
  <c r="P46" i="26"/>
  <c r="E46" i="26"/>
  <c r="S45" i="26"/>
  <c r="R45" i="26"/>
  <c r="Q45" i="26"/>
  <c r="P45" i="26"/>
  <c r="E45" i="26"/>
  <c r="U44" i="26"/>
  <c r="T44" i="26"/>
  <c r="S44" i="26"/>
  <c r="R44" i="26"/>
  <c r="Q44" i="26"/>
  <c r="P44" i="26"/>
  <c r="E44" i="26"/>
  <c r="O42" i="26"/>
  <c r="N42" i="26"/>
  <c r="M42" i="26"/>
  <c r="S42" i="26" s="1"/>
  <c r="L42" i="26"/>
  <c r="R42" i="26" s="1"/>
  <c r="K42" i="26"/>
  <c r="J42" i="26"/>
  <c r="I42" i="26"/>
  <c r="H42" i="26"/>
  <c r="G42" i="26"/>
  <c r="F42" i="26"/>
  <c r="C42" i="26"/>
  <c r="B42" i="26"/>
  <c r="U41" i="26"/>
  <c r="T41" i="26"/>
  <c r="S41" i="26"/>
  <c r="R41" i="26"/>
  <c r="Q41" i="26"/>
  <c r="P41" i="26"/>
  <c r="E41" i="26"/>
  <c r="U40" i="26"/>
  <c r="T40" i="26"/>
  <c r="S40" i="26"/>
  <c r="R40" i="26"/>
  <c r="Q40" i="26"/>
  <c r="P40" i="26"/>
  <c r="E40" i="26"/>
  <c r="S39" i="26"/>
  <c r="R39" i="26"/>
  <c r="Q39" i="26"/>
  <c r="P39" i="26"/>
  <c r="E39" i="26"/>
  <c r="U39" i="26" s="1"/>
  <c r="S38" i="26"/>
  <c r="R38" i="26"/>
  <c r="Q38" i="26"/>
  <c r="P38" i="26"/>
  <c r="E38" i="26"/>
  <c r="U37" i="26"/>
  <c r="S37" i="26"/>
  <c r="R37" i="26"/>
  <c r="Q37" i="26"/>
  <c r="P37" i="26"/>
  <c r="T37" i="26" s="1"/>
  <c r="E37" i="26"/>
  <c r="R35" i="26"/>
  <c r="O35" i="26"/>
  <c r="N35" i="26"/>
  <c r="M35" i="26"/>
  <c r="S35" i="26" s="1"/>
  <c r="L35" i="26"/>
  <c r="K35" i="26"/>
  <c r="J35" i="26"/>
  <c r="I35" i="26"/>
  <c r="H35" i="26"/>
  <c r="P35" i="26" s="1"/>
  <c r="G35" i="26"/>
  <c r="F35" i="26"/>
  <c r="E35" i="26"/>
  <c r="C35" i="26"/>
  <c r="B35" i="26"/>
  <c r="U34" i="26"/>
  <c r="T34" i="26"/>
  <c r="S34" i="26"/>
  <c r="R34" i="26"/>
  <c r="Q34" i="26"/>
  <c r="P34" i="26"/>
  <c r="E34" i="26"/>
  <c r="O32" i="26"/>
  <c r="N32" i="26"/>
  <c r="M32" i="26"/>
  <c r="S32" i="26" s="1"/>
  <c r="L32" i="26"/>
  <c r="R32" i="26" s="1"/>
  <c r="K32" i="26"/>
  <c r="J32" i="26"/>
  <c r="I32" i="26"/>
  <c r="H32" i="26"/>
  <c r="G32" i="26"/>
  <c r="F32" i="26"/>
  <c r="E32" i="26"/>
  <c r="C32" i="26"/>
  <c r="B32" i="26"/>
  <c r="U31" i="26"/>
  <c r="T31" i="26"/>
  <c r="S31" i="26"/>
  <c r="R31" i="26"/>
  <c r="Q31" i="26"/>
  <c r="P31" i="26"/>
  <c r="E31" i="26"/>
  <c r="S30" i="26"/>
  <c r="R30" i="26"/>
  <c r="Q30" i="26"/>
  <c r="P30" i="26"/>
  <c r="E30" i="26"/>
  <c r="U30" i="26" s="1"/>
  <c r="S29" i="26"/>
  <c r="R29" i="26"/>
  <c r="Q29" i="26"/>
  <c r="P29" i="26"/>
  <c r="E29" i="26"/>
  <c r="S28" i="26"/>
  <c r="R28" i="26"/>
  <c r="Q28" i="26"/>
  <c r="P28" i="26"/>
  <c r="E28" i="26"/>
  <c r="T28" i="26" s="1"/>
  <c r="S26" i="26"/>
  <c r="O26" i="26"/>
  <c r="N26" i="26"/>
  <c r="M26" i="26"/>
  <c r="L26" i="26"/>
  <c r="R26" i="26" s="1"/>
  <c r="K26" i="26"/>
  <c r="J26" i="26"/>
  <c r="I26" i="26"/>
  <c r="Q26" i="26" s="1"/>
  <c r="H26" i="26"/>
  <c r="G26" i="26"/>
  <c r="F26" i="26"/>
  <c r="C26" i="26"/>
  <c r="B26" i="26"/>
  <c r="E26" i="26" s="1"/>
  <c r="S25" i="26"/>
  <c r="R25" i="26"/>
  <c r="Q25" i="26"/>
  <c r="P25" i="26"/>
  <c r="E25" i="26"/>
  <c r="T25" i="26" s="1"/>
  <c r="U24" i="26"/>
  <c r="T24" i="26"/>
  <c r="S24" i="26"/>
  <c r="R24" i="26"/>
  <c r="Q24" i="26"/>
  <c r="P24" i="26"/>
  <c r="E24" i="26"/>
  <c r="U23" i="26"/>
  <c r="T23" i="26"/>
  <c r="S23" i="26"/>
  <c r="R23" i="26"/>
  <c r="Q23" i="26"/>
  <c r="P23" i="26"/>
  <c r="E23" i="26"/>
  <c r="S22" i="26"/>
  <c r="R22" i="26"/>
  <c r="Q22" i="26"/>
  <c r="P22" i="26"/>
  <c r="E22" i="26"/>
  <c r="U22" i="26" s="1"/>
  <c r="S21" i="26"/>
  <c r="R21" i="26"/>
  <c r="Q21" i="26"/>
  <c r="P21" i="26"/>
  <c r="E21" i="26"/>
  <c r="U20" i="26"/>
  <c r="T20" i="26"/>
  <c r="S20" i="26"/>
  <c r="R20" i="26"/>
  <c r="Q20" i="26"/>
  <c r="P20" i="26"/>
  <c r="E20" i="26"/>
  <c r="U19" i="26"/>
  <c r="T19" i="26"/>
  <c r="S19" i="26"/>
  <c r="R19" i="26"/>
  <c r="Q19" i="26"/>
  <c r="P19" i="26"/>
  <c r="E19" i="26"/>
  <c r="V17" i="26"/>
  <c r="R17" i="26"/>
  <c r="O17" i="26"/>
  <c r="N17" i="26"/>
  <c r="M17" i="26"/>
  <c r="S17" i="26" s="1"/>
  <c r="L17" i="26"/>
  <c r="K17" i="26"/>
  <c r="J17" i="26"/>
  <c r="I17" i="26"/>
  <c r="H17" i="26"/>
  <c r="P17" i="26" s="1"/>
  <c r="G17" i="26"/>
  <c r="F17" i="26"/>
  <c r="E17" i="26"/>
  <c r="C17" i="26"/>
  <c r="B17" i="26"/>
  <c r="S16" i="26"/>
  <c r="R16" i="26"/>
  <c r="Q16" i="26"/>
  <c r="U16" i="26" s="1"/>
  <c r="P16" i="26"/>
  <c r="T16" i="26" s="1"/>
  <c r="E16" i="26"/>
  <c r="S15" i="26"/>
  <c r="R15" i="26"/>
  <c r="Q15" i="26"/>
  <c r="U15" i="26" s="1"/>
  <c r="P15" i="26"/>
  <c r="E15" i="26"/>
  <c r="T15" i="26" s="1"/>
  <c r="T14" i="26"/>
  <c r="S14" i="26"/>
  <c r="R14" i="26"/>
  <c r="Q14" i="26"/>
  <c r="P14" i="26"/>
  <c r="E14" i="26"/>
  <c r="U14" i="26" s="1"/>
  <c r="U13" i="26"/>
  <c r="S13" i="26"/>
  <c r="R13" i="26"/>
  <c r="Q13" i="26"/>
  <c r="P13" i="26"/>
  <c r="E13" i="26"/>
  <c r="T13" i="26" s="1"/>
  <c r="U12" i="26"/>
  <c r="T12" i="26"/>
  <c r="S12" i="26"/>
  <c r="R12" i="26"/>
  <c r="Q12" i="26"/>
  <c r="P12" i="26"/>
  <c r="E12" i="26"/>
  <c r="U11" i="26"/>
  <c r="T11" i="26"/>
  <c r="S11" i="26"/>
  <c r="R11" i="26"/>
  <c r="Q11" i="26"/>
  <c r="P11" i="26"/>
  <c r="E11" i="26"/>
  <c r="S10" i="26"/>
  <c r="R10" i="26"/>
  <c r="Q10" i="26"/>
  <c r="P10" i="26"/>
  <c r="E10" i="26"/>
  <c r="U10" i="26" s="1"/>
  <c r="S9" i="26"/>
  <c r="R9" i="26"/>
  <c r="Q9" i="26"/>
  <c r="P9" i="26"/>
  <c r="E9" i="26"/>
  <c r="U96" i="25"/>
  <c r="T96" i="25"/>
  <c r="S96" i="25"/>
  <c r="R96" i="25"/>
  <c r="Q96" i="25"/>
  <c r="P96" i="25"/>
  <c r="E96" i="25"/>
  <c r="U95" i="25"/>
  <c r="T95" i="25"/>
  <c r="S95" i="25"/>
  <c r="R95" i="25"/>
  <c r="Q95" i="25"/>
  <c r="P95" i="25"/>
  <c r="E95" i="25"/>
  <c r="S94" i="25"/>
  <c r="R94" i="25"/>
  <c r="Q94" i="25"/>
  <c r="P94" i="25"/>
  <c r="E94" i="25"/>
  <c r="U93" i="25"/>
  <c r="S93" i="25"/>
  <c r="R93" i="25"/>
  <c r="Q93" i="25"/>
  <c r="P93" i="25"/>
  <c r="E93" i="25"/>
  <c r="T93" i="25" s="1"/>
  <c r="U92" i="25"/>
  <c r="T92" i="25"/>
  <c r="S92" i="25"/>
  <c r="R92" i="25"/>
  <c r="Q92" i="25"/>
  <c r="P92" i="25"/>
  <c r="E92" i="25"/>
  <c r="U91" i="25"/>
  <c r="T91" i="25"/>
  <c r="S91" i="25"/>
  <c r="R91" i="25"/>
  <c r="Q91" i="25"/>
  <c r="P91" i="25"/>
  <c r="E91" i="25"/>
  <c r="T90" i="25"/>
  <c r="S90" i="25"/>
  <c r="R90" i="25"/>
  <c r="Q90" i="25"/>
  <c r="P90" i="25"/>
  <c r="E90" i="25"/>
  <c r="U90" i="25" s="1"/>
  <c r="S89" i="25"/>
  <c r="R89" i="25"/>
  <c r="Q89" i="25"/>
  <c r="P89" i="25"/>
  <c r="E89" i="25"/>
  <c r="U88" i="25"/>
  <c r="T88" i="25"/>
  <c r="S88" i="25"/>
  <c r="R88" i="25"/>
  <c r="Q88" i="25"/>
  <c r="P88" i="25"/>
  <c r="P87" i="25" s="1"/>
  <c r="E88" i="25"/>
  <c r="V75" i="25"/>
  <c r="O75" i="25"/>
  <c r="N75" i="25"/>
  <c r="M75" i="25"/>
  <c r="L75" i="25"/>
  <c r="K75" i="25"/>
  <c r="J75" i="25"/>
  <c r="I75" i="25"/>
  <c r="H75" i="25"/>
  <c r="G75" i="25"/>
  <c r="F75" i="25"/>
  <c r="C75" i="25"/>
  <c r="B75" i="25"/>
  <c r="Q74" i="25"/>
  <c r="O74" i="25"/>
  <c r="N74" i="25"/>
  <c r="M74" i="25"/>
  <c r="S74" i="25" s="1"/>
  <c r="L74" i="25"/>
  <c r="R74" i="25" s="1"/>
  <c r="K74" i="25"/>
  <c r="J74" i="25"/>
  <c r="I74" i="25"/>
  <c r="H74" i="25"/>
  <c r="P74" i="25" s="1"/>
  <c r="G74" i="25"/>
  <c r="F74" i="25"/>
  <c r="C74" i="25"/>
  <c r="E74" i="25" s="1"/>
  <c r="B74" i="25"/>
  <c r="Q73" i="25"/>
  <c r="O73" i="25"/>
  <c r="N73" i="25"/>
  <c r="M73" i="25"/>
  <c r="S73" i="25" s="1"/>
  <c r="L73" i="25"/>
  <c r="R73" i="25" s="1"/>
  <c r="K73" i="25"/>
  <c r="J73" i="25"/>
  <c r="I73" i="25"/>
  <c r="H73" i="25"/>
  <c r="P73" i="25" s="1"/>
  <c r="G73" i="25"/>
  <c r="F73" i="25"/>
  <c r="C73" i="25"/>
  <c r="E73" i="25" s="1"/>
  <c r="B73" i="25"/>
  <c r="T72" i="25"/>
  <c r="S72" i="25"/>
  <c r="R72" i="25"/>
  <c r="Q72" i="25"/>
  <c r="P72" i="25"/>
  <c r="E72" i="25"/>
  <c r="U72" i="25" s="1"/>
  <c r="T71" i="25"/>
  <c r="S71" i="25"/>
  <c r="R71" i="25"/>
  <c r="Q71" i="25"/>
  <c r="P71" i="25"/>
  <c r="E71" i="25"/>
  <c r="V69" i="25"/>
  <c r="O69" i="25"/>
  <c r="N69" i="25"/>
  <c r="M69" i="25"/>
  <c r="L69" i="25"/>
  <c r="K69" i="25"/>
  <c r="J69" i="25"/>
  <c r="I69" i="25"/>
  <c r="H69" i="25"/>
  <c r="G69" i="25"/>
  <c r="F69" i="25"/>
  <c r="C69" i="25"/>
  <c r="B69" i="25"/>
  <c r="O68" i="25"/>
  <c r="N68" i="25"/>
  <c r="M68" i="25"/>
  <c r="S68" i="25" s="1"/>
  <c r="L68" i="25"/>
  <c r="R68" i="25" s="1"/>
  <c r="K68" i="25"/>
  <c r="J68" i="25"/>
  <c r="I68" i="25"/>
  <c r="H68" i="25"/>
  <c r="G68" i="25"/>
  <c r="F68" i="25"/>
  <c r="C68" i="25"/>
  <c r="B68" i="25"/>
  <c r="U67" i="25"/>
  <c r="T67" i="25"/>
  <c r="S67" i="25"/>
  <c r="R67" i="25"/>
  <c r="Q67" i="25"/>
  <c r="P67" i="25"/>
  <c r="E67" i="25"/>
  <c r="U66" i="25"/>
  <c r="T66" i="25"/>
  <c r="S66" i="25"/>
  <c r="R66" i="25"/>
  <c r="Q66" i="25"/>
  <c r="P66" i="25"/>
  <c r="E66" i="25"/>
  <c r="S65" i="25"/>
  <c r="R65" i="25"/>
  <c r="Q65" i="25"/>
  <c r="P65" i="25"/>
  <c r="E65" i="25"/>
  <c r="S64" i="25"/>
  <c r="R64" i="25"/>
  <c r="Q64" i="25"/>
  <c r="P64" i="25"/>
  <c r="E64" i="25"/>
  <c r="T64" i="25" s="1"/>
  <c r="U63" i="25"/>
  <c r="T63" i="25"/>
  <c r="S63" i="25"/>
  <c r="R63" i="25"/>
  <c r="Q63" i="25"/>
  <c r="P63" i="25"/>
  <c r="E63" i="25"/>
  <c r="O61" i="25"/>
  <c r="N61" i="25"/>
  <c r="M61" i="25"/>
  <c r="S61" i="25" s="1"/>
  <c r="L61" i="25"/>
  <c r="R61" i="25" s="1"/>
  <c r="K61" i="25"/>
  <c r="J61" i="25"/>
  <c r="I61" i="25"/>
  <c r="H61" i="25"/>
  <c r="C61" i="25"/>
  <c r="B61" i="25"/>
  <c r="S60" i="25"/>
  <c r="R60" i="25"/>
  <c r="Q60" i="25"/>
  <c r="P60" i="25"/>
  <c r="E60" i="25"/>
  <c r="U60" i="25" s="1"/>
  <c r="U59" i="25"/>
  <c r="S59" i="25"/>
  <c r="R59" i="25"/>
  <c r="Q59" i="25"/>
  <c r="P59" i="25"/>
  <c r="E59" i="25"/>
  <c r="T59" i="25" s="1"/>
  <c r="U58" i="25"/>
  <c r="T58" i="25"/>
  <c r="S58" i="25"/>
  <c r="R58" i="25"/>
  <c r="Q58" i="25"/>
  <c r="P58" i="25"/>
  <c r="E58" i="25"/>
  <c r="S57" i="25"/>
  <c r="R57" i="25"/>
  <c r="Q57" i="25"/>
  <c r="P57" i="25"/>
  <c r="E57" i="25"/>
  <c r="U57" i="25" s="1"/>
  <c r="V55" i="25"/>
  <c r="O55" i="25"/>
  <c r="N55" i="25"/>
  <c r="M55" i="25"/>
  <c r="L55" i="25"/>
  <c r="K55" i="25"/>
  <c r="J55" i="25"/>
  <c r="I55" i="25"/>
  <c r="Q55" i="25" s="1"/>
  <c r="H55" i="25"/>
  <c r="G55" i="25"/>
  <c r="F55" i="25"/>
  <c r="C55" i="25"/>
  <c r="B55" i="25"/>
  <c r="E55" i="25" s="1"/>
  <c r="U54" i="25"/>
  <c r="T54" i="25"/>
  <c r="S54" i="25"/>
  <c r="R54" i="25"/>
  <c r="Q54" i="25"/>
  <c r="P54" i="25"/>
  <c r="E54" i="25"/>
  <c r="S53" i="25"/>
  <c r="R53" i="25"/>
  <c r="Q53" i="25"/>
  <c r="P53" i="25"/>
  <c r="E53" i="25"/>
  <c r="U53" i="25" s="1"/>
  <c r="S52" i="25"/>
  <c r="R52" i="25"/>
  <c r="Q52" i="25"/>
  <c r="P52" i="25"/>
  <c r="E52" i="25"/>
  <c r="U52" i="25" s="1"/>
  <c r="S51" i="25"/>
  <c r="R51" i="25"/>
  <c r="Q51" i="25"/>
  <c r="P51" i="25"/>
  <c r="E51" i="25"/>
  <c r="U50" i="25"/>
  <c r="T50" i="25"/>
  <c r="S50" i="25"/>
  <c r="R50" i="25"/>
  <c r="Q50" i="25"/>
  <c r="P50" i="25"/>
  <c r="E50" i="25"/>
  <c r="U49" i="25"/>
  <c r="T49" i="25"/>
  <c r="S49" i="25"/>
  <c r="R49" i="25"/>
  <c r="Q49" i="25"/>
  <c r="P49" i="25"/>
  <c r="E49" i="25"/>
  <c r="S48" i="25"/>
  <c r="R48" i="25"/>
  <c r="Q48" i="25"/>
  <c r="P48" i="25"/>
  <c r="E48" i="25"/>
  <c r="U48" i="25" s="1"/>
  <c r="S47" i="25"/>
  <c r="R47" i="25"/>
  <c r="Q47" i="25"/>
  <c r="P47" i="25"/>
  <c r="E47" i="25"/>
  <c r="T47" i="25" s="1"/>
  <c r="U46" i="25"/>
  <c r="T46" i="25"/>
  <c r="S46" i="25"/>
  <c r="R46" i="25"/>
  <c r="Q46" i="25"/>
  <c r="P46" i="25"/>
  <c r="E46" i="25"/>
  <c r="S45" i="25"/>
  <c r="R45" i="25"/>
  <c r="Q45" i="25"/>
  <c r="P45" i="25"/>
  <c r="E45" i="25"/>
  <c r="S44" i="25"/>
  <c r="R44" i="25"/>
  <c r="Q44" i="25"/>
  <c r="P44" i="25"/>
  <c r="E44" i="25"/>
  <c r="U44" i="25" s="1"/>
  <c r="Q42" i="25"/>
  <c r="O42" i="25"/>
  <c r="N42" i="25"/>
  <c r="M42" i="25"/>
  <c r="S42" i="25" s="1"/>
  <c r="L42" i="25"/>
  <c r="R42" i="25" s="1"/>
  <c r="K42" i="25"/>
  <c r="J42" i="25"/>
  <c r="I42" i="25"/>
  <c r="H42" i="25"/>
  <c r="P42" i="25" s="1"/>
  <c r="G42" i="25"/>
  <c r="F42" i="25"/>
  <c r="C42" i="25"/>
  <c r="E42" i="25" s="1"/>
  <c r="B42" i="25"/>
  <c r="T41" i="25"/>
  <c r="S41" i="25"/>
  <c r="R41" i="25"/>
  <c r="Q41" i="25"/>
  <c r="P41" i="25"/>
  <c r="E41" i="25"/>
  <c r="U41" i="25" s="1"/>
  <c r="S40" i="25"/>
  <c r="R40" i="25"/>
  <c r="Q40" i="25"/>
  <c r="P40" i="25"/>
  <c r="E40" i="25"/>
  <c r="U40" i="25" s="1"/>
  <c r="U39" i="25"/>
  <c r="S39" i="25"/>
  <c r="R39" i="25"/>
  <c r="Q39" i="25"/>
  <c r="P39" i="25"/>
  <c r="E39" i="25"/>
  <c r="T39" i="25" s="1"/>
  <c r="U38" i="25"/>
  <c r="T38" i="25"/>
  <c r="S38" i="25"/>
  <c r="R38" i="25"/>
  <c r="Q38" i="25"/>
  <c r="P38" i="25"/>
  <c r="E38" i="25"/>
  <c r="S37" i="25"/>
  <c r="R37" i="25"/>
  <c r="Q37" i="25"/>
  <c r="P37" i="25"/>
  <c r="E37" i="25"/>
  <c r="S35" i="25"/>
  <c r="O35" i="25"/>
  <c r="N35" i="25"/>
  <c r="M35" i="25"/>
  <c r="L35" i="25"/>
  <c r="R35" i="25" s="1"/>
  <c r="K35" i="25"/>
  <c r="J35" i="25"/>
  <c r="I35" i="25"/>
  <c r="H35" i="25"/>
  <c r="P35" i="25" s="1"/>
  <c r="G35" i="25"/>
  <c r="F35" i="25"/>
  <c r="C35" i="25"/>
  <c r="B35" i="25"/>
  <c r="E35" i="25" s="1"/>
  <c r="T34" i="25"/>
  <c r="S34" i="25"/>
  <c r="R34" i="25"/>
  <c r="Q34" i="25"/>
  <c r="P34" i="25"/>
  <c r="E34" i="25"/>
  <c r="U34" i="25" s="1"/>
  <c r="O32" i="25"/>
  <c r="N32" i="25"/>
  <c r="M32" i="25"/>
  <c r="S32" i="25" s="1"/>
  <c r="L32" i="25"/>
  <c r="R32" i="25" s="1"/>
  <c r="K32" i="25"/>
  <c r="J32" i="25"/>
  <c r="I32" i="25"/>
  <c r="Q32" i="25" s="1"/>
  <c r="H32" i="25"/>
  <c r="G32" i="25"/>
  <c r="F32" i="25"/>
  <c r="C32" i="25"/>
  <c r="B32" i="25"/>
  <c r="S31" i="25"/>
  <c r="R31" i="25"/>
  <c r="Q31" i="25"/>
  <c r="P31" i="25"/>
  <c r="E31" i="25"/>
  <c r="U31" i="25" s="1"/>
  <c r="U30" i="25"/>
  <c r="S30" i="25"/>
  <c r="R30" i="25"/>
  <c r="Q30" i="25"/>
  <c r="P30" i="25"/>
  <c r="E30" i="25"/>
  <c r="T30" i="25" s="1"/>
  <c r="S29" i="25"/>
  <c r="R29" i="25"/>
  <c r="Q29" i="25"/>
  <c r="P29" i="25"/>
  <c r="E29" i="25"/>
  <c r="U29" i="25" s="1"/>
  <c r="S28" i="25"/>
  <c r="R28" i="25"/>
  <c r="Q28" i="25"/>
  <c r="P28" i="25"/>
  <c r="E28" i="25"/>
  <c r="S26" i="25"/>
  <c r="O26" i="25"/>
  <c r="N26" i="25"/>
  <c r="M26" i="25"/>
  <c r="L26" i="25"/>
  <c r="R26" i="25" s="1"/>
  <c r="K26" i="25"/>
  <c r="J26" i="25"/>
  <c r="I26" i="25"/>
  <c r="H26" i="25"/>
  <c r="G26" i="25"/>
  <c r="F26" i="25"/>
  <c r="C26" i="25"/>
  <c r="B26" i="25"/>
  <c r="S25" i="25"/>
  <c r="R25" i="25"/>
  <c r="Q25" i="25"/>
  <c r="P25" i="25"/>
  <c r="E25" i="25"/>
  <c r="U24" i="25"/>
  <c r="S24" i="25"/>
  <c r="R24" i="25"/>
  <c r="Q24" i="25"/>
  <c r="P24" i="25"/>
  <c r="E24" i="25"/>
  <c r="T24" i="25" s="1"/>
  <c r="U23" i="25"/>
  <c r="T23" i="25"/>
  <c r="S23" i="25"/>
  <c r="R23" i="25"/>
  <c r="Q23" i="25"/>
  <c r="P23" i="25"/>
  <c r="E23" i="25"/>
  <c r="U22" i="25"/>
  <c r="T22" i="25"/>
  <c r="S22" i="25"/>
  <c r="R22" i="25"/>
  <c r="Q22" i="25"/>
  <c r="P22" i="25"/>
  <c r="E22" i="25"/>
  <c r="S21" i="25"/>
  <c r="R21" i="25"/>
  <c r="Q21" i="25"/>
  <c r="P21" i="25"/>
  <c r="E21" i="25"/>
  <c r="U21" i="25" s="1"/>
  <c r="T20" i="25"/>
  <c r="S20" i="25"/>
  <c r="R20" i="25"/>
  <c r="Q20" i="25"/>
  <c r="P20" i="25"/>
  <c r="E20" i="25"/>
  <c r="U20" i="25" s="1"/>
  <c r="S19" i="25"/>
  <c r="R19" i="25"/>
  <c r="Q19" i="25"/>
  <c r="P19" i="25"/>
  <c r="E19" i="25"/>
  <c r="S17" i="25"/>
  <c r="R17" i="25"/>
  <c r="O17" i="25"/>
  <c r="N17" i="25"/>
  <c r="M17" i="25"/>
  <c r="L17" i="25"/>
  <c r="K17" i="25"/>
  <c r="J17" i="25"/>
  <c r="I17" i="25"/>
  <c r="H17" i="25"/>
  <c r="P17" i="25" s="1"/>
  <c r="G17" i="25"/>
  <c r="F17" i="25"/>
  <c r="C17" i="25"/>
  <c r="B17" i="25"/>
  <c r="E17" i="25" s="1"/>
  <c r="U16" i="25"/>
  <c r="S16" i="25"/>
  <c r="R16" i="25"/>
  <c r="Q16" i="25"/>
  <c r="P16" i="25"/>
  <c r="E16" i="25"/>
  <c r="T16" i="25" s="1"/>
  <c r="T15" i="25"/>
  <c r="S15" i="25"/>
  <c r="R15" i="25"/>
  <c r="Q15" i="25"/>
  <c r="P15" i="25"/>
  <c r="E15" i="25"/>
  <c r="U15" i="25" s="1"/>
  <c r="S14" i="25"/>
  <c r="R14" i="25"/>
  <c r="Q14" i="25"/>
  <c r="P14" i="25"/>
  <c r="E14" i="25"/>
  <c r="U14" i="25" s="1"/>
  <c r="U13" i="25"/>
  <c r="T13" i="25"/>
  <c r="S13" i="25"/>
  <c r="R13" i="25"/>
  <c r="Q13" i="25"/>
  <c r="P13" i="25"/>
  <c r="E13" i="25"/>
  <c r="U12" i="25"/>
  <c r="T12" i="25"/>
  <c r="S12" i="25"/>
  <c r="R12" i="25"/>
  <c r="Q12" i="25"/>
  <c r="P12" i="25"/>
  <c r="E12" i="25"/>
  <c r="U11" i="25"/>
  <c r="T11" i="25"/>
  <c r="S11" i="25"/>
  <c r="R11" i="25"/>
  <c r="Q11" i="25"/>
  <c r="P11" i="25"/>
  <c r="E11" i="25"/>
  <c r="S10" i="25"/>
  <c r="R10" i="25"/>
  <c r="Q10" i="25"/>
  <c r="P10" i="25"/>
  <c r="E10" i="25"/>
  <c r="T9" i="25"/>
  <c r="S9" i="25"/>
  <c r="R9" i="25"/>
  <c r="Q9" i="25"/>
  <c r="P9" i="25"/>
  <c r="E9" i="25"/>
  <c r="S96" i="24"/>
  <c r="R96" i="24"/>
  <c r="Q96" i="24"/>
  <c r="P96" i="24"/>
  <c r="E96" i="24"/>
  <c r="T96" i="24" s="1"/>
  <c r="U95" i="24"/>
  <c r="T95" i="24"/>
  <c r="S95" i="24"/>
  <c r="R95" i="24"/>
  <c r="Q95" i="24"/>
  <c r="P95" i="24"/>
  <c r="E95" i="24"/>
  <c r="U94" i="24"/>
  <c r="T94" i="24"/>
  <c r="S94" i="24"/>
  <c r="R94" i="24"/>
  <c r="Q94" i="24"/>
  <c r="P94" i="24"/>
  <c r="E94" i="24"/>
  <c r="S93" i="24"/>
  <c r="R93" i="24"/>
  <c r="Q93" i="24"/>
  <c r="P93" i="24"/>
  <c r="E93" i="24"/>
  <c r="U93" i="24" s="1"/>
  <c r="S92" i="24"/>
  <c r="R92" i="24"/>
  <c r="Q92" i="24"/>
  <c r="P92" i="24"/>
  <c r="E92" i="24"/>
  <c r="U91" i="24"/>
  <c r="T91" i="24"/>
  <c r="S91" i="24"/>
  <c r="R91" i="24"/>
  <c r="Q91" i="24"/>
  <c r="P91" i="24"/>
  <c r="E91" i="24"/>
  <c r="U90" i="24"/>
  <c r="T90" i="24"/>
  <c r="S90" i="24"/>
  <c r="R90" i="24"/>
  <c r="Q90" i="24"/>
  <c r="P90" i="24"/>
  <c r="E90" i="24"/>
  <c r="S89" i="24"/>
  <c r="R89" i="24"/>
  <c r="Q89" i="24"/>
  <c r="P89" i="24"/>
  <c r="E89" i="24"/>
  <c r="U89" i="24" s="1"/>
  <c r="U88" i="24"/>
  <c r="S88" i="24"/>
  <c r="R88" i="24"/>
  <c r="Q88" i="24"/>
  <c r="Q87" i="24" s="1"/>
  <c r="P88" i="24"/>
  <c r="E88" i="24"/>
  <c r="O75" i="24"/>
  <c r="N75" i="24"/>
  <c r="M75" i="24"/>
  <c r="L75" i="24"/>
  <c r="K75" i="24"/>
  <c r="J75" i="24"/>
  <c r="I75" i="24"/>
  <c r="H75" i="24"/>
  <c r="G75" i="24"/>
  <c r="F75" i="24"/>
  <c r="C75" i="24"/>
  <c r="B75" i="24"/>
  <c r="O74" i="24"/>
  <c r="N74" i="24"/>
  <c r="M74" i="24"/>
  <c r="S74" i="24" s="1"/>
  <c r="L74" i="24"/>
  <c r="R74" i="24" s="1"/>
  <c r="K74" i="24"/>
  <c r="J74" i="24"/>
  <c r="I74" i="24"/>
  <c r="Q74" i="24" s="1"/>
  <c r="H74" i="24"/>
  <c r="P74" i="24" s="1"/>
  <c r="G74" i="24"/>
  <c r="F74" i="24"/>
  <c r="E74" i="24"/>
  <c r="C74" i="24"/>
  <c r="B74" i="24"/>
  <c r="O73" i="24"/>
  <c r="N73" i="24"/>
  <c r="M73" i="24"/>
  <c r="S73" i="24" s="1"/>
  <c r="L73" i="24"/>
  <c r="R73" i="24" s="1"/>
  <c r="K73" i="24"/>
  <c r="J73" i="24"/>
  <c r="I73" i="24"/>
  <c r="H73" i="24"/>
  <c r="P73" i="24" s="1"/>
  <c r="G73" i="24"/>
  <c r="F73" i="24"/>
  <c r="E73" i="24"/>
  <c r="C73" i="24"/>
  <c r="B73" i="24"/>
  <c r="S72" i="24"/>
  <c r="R72" i="24"/>
  <c r="Q72" i="24"/>
  <c r="P72" i="24"/>
  <c r="E72" i="24"/>
  <c r="U72" i="24" s="1"/>
  <c r="S71" i="24"/>
  <c r="R71" i="24"/>
  <c r="Q71" i="24"/>
  <c r="P71" i="24"/>
  <c r="T71" i="24" s="1"/>
  <c r="E71" i="24"/>
  <c r="O69" i="24"/>
  <c r="N69" i="24"/>
  <c r="M69" i="24"/>
  <c r="L69" i="24"/>
  <c r="K69" i="24"/>
  <c r="J69" i="24"/>
  <c r="I69" i="24"/>
  <c r="H69" i="24"/>
  <c r="G69" i="24"/>
  <c r="F69" i="24"/>
  <c r="C69" i="24"/>
  <c r="B69" i="24"/>
  <c r="R68" i="24"/>
  <c r="O68" i="24"/>
  <c r="N68" i="24"/>
  <c r="M68" i="24"/>
  <c r="S68" i="24" s="1"/>
  <c r="L68" i="24"/>
  <c r="K68" i="24"/>
  <c r="J68" i="24"/>
  <c r="I68" i="24"/>
  <c r="H68" i="24"/>
  <c r="G68" i="24"/>
  <c r="F68" i="24"/>
  <c r="E68" i="24"/>
  <c r="C68" i="24"/>
  <c r="B68" i="24"/>
  <c r="U67" i="24"/>
  <c r="T67" i="24"/>
  <c r="S67" i="24"/>
  <c r="R67" i="24"/>
  <c r="Q67" i="24"/>
  <c r="P67" i="24"/>
  <c r="E67" i="24"/>
  <c r="T66" i="24"/>
  <c r="S66" i="24"/>
  <c r="R66" i="24"/>
  <c r="Q66" i="24"/>
  <c r="P66" i="24"/>
  <c r="E66" i="24"/>
  <c r="U66" i="24" s="1"/>
  <c r="S65" i="24"/>
  <c r="R65" i="24"/>
  <c r="Q65" i="24"/>
  <c r="P65" i="24"/>
  <c r="E65" i="24"/>
  <c r="U65" i="24" s="1"/>
  <c r="U64" i="24"/>
  <c r="T64" i="24"/>
  <c r="S64" i="24"/>
  <c r="R64" i="24"/>
  <c r="Q64" i="24"/>
  <c r="P64" i="24"/>
  <c r="E64" i="24"/>
  <c r="T63" i="24"/>
  <c r="S63" i="24"/>
  <c r="R63" i="24"/>
  <c r="Q63" i="24"/>
  <c r="P63" i="24"/>
  <c r="E63" i="24"/>
  <c r="U63" i="24" s="1"/>
  <c r="O61" i="24"/>
  <c r="N61" i="24"/>
  <c r="M61" i="24"/>
  <c r="S61" i="24" s="1"/>
  <c r="L61" i="24"/>
  <c r="R61" i="24" s="1"/>
  <c r="K61" i="24"/>
  <c r="J61" i="24"/>
  <c r="I61" i="24"/>
  <c r="H61" i="24"/>
  <c r="C61" i="24"/>
  <c r="B61" i="24"/>
  <c r="S60" i="24"/>
  <c r="R60" i="24"/>
  <c r="Q60" i="24"/>
  <c r="P60" i="24"/>
  <c r="E60" i="24"/>
  <c r="U59" i="24"/>
  <c r="T59" i="24"/>
  <c r="S59" i="24"/>
  <c r="R59" i="24"/>
  <c r="Q59" i="24"/>
  <c r="P59" i="24"/>
  <c r="E59" i="24"/>
  <c r="S58" i="24"/>
  <c r="R58" i="24"/>
  <c r="Q58" i="24"/>
  <c r="P58" i="24"/>
  <c r="E58" i="24"/>
  <c r="U58" i="24" s="1"/>
  <c r="S57" i="24"/>
  <c r="R57" i="24"/>
  <c r="Q57" i="24"/>
  <c r="P57" i="24"/>
  <c r="E57" i="24"/>
  <c r="U57" i="24" s="1"/>
  <c r="O55" i="24"/>
  <c r="N55" i="24"/>
  <c r="M55" i="24"/>
  <c r="L55" i="24"/>
  <c r="K55" i="24"/>
  <c r="J55" i="24"/>
  <c r="I55" i="24"/>
  <c r="H55" i="24"/>
  <c r="G55" i="24"/>
  <c r="F55" i="24"/>
  <c r="C55" i="24"/>
  <c r="B55" i="24"/>
  <c r="T54" i="24"/>
  <c r="S54" i="24"/>
  <c r="R54" i="24"/>
  <c r="Q54" i="24"/>
  <c r="P54" i="24"/>
  <c r="E54" i="24"/>
  <c r="U54" i="24" s="1"/>
  <c r="S53" i="24"/>
  <c r="R53" i="24"/>
  <c r="Q53" i="24"/>
  <c r="P53" i="24"/>
  <c r="E53" i="24"/>
  <c r="U53" i="24" s="1"/>
  <c r="S52" i="24"/>
  <c r="R52" i="24"/>
  <c r="Q52" i="24"/>
  <c r="P52" i="24"/>
  <c r="E52" i="24"/>
  <c r="U52" i="24" s="1"/>
  <c r="U51" i="24"/>
  <c r="T51" i="24"/>
  <c r="S51" i="24"/>
  <c r="R51" i="24"/>
  <c r="Q51" i="24"/>
  <c r="P51" i="24"/>
  <c r="E51" i="24"/>
  <c r="S50" i="24"/>
  <c r="R50" i="24"/>
  <c r="Q50" i="24"/>
  <c r="P50" i="24"/>
  <c r="E50" i="24"/>
  <c r="U50" i="24" s="1"/>
  <c r="S49" i="24"/>
  <c r="R49" i="24"/>
  <c r="Q49" i="24"/>
  <c r="P49" i="24"/>
  <c r="E49" i="24"/>
  <c r="U48" i="24"/>
  <c r="T48" i="24"/>
  <c r="S48" i="24"/>
  <c r="R48" i="24"/>
  <c r="Q48" i="24"/>
  <c r="P48" i="24"/>
  <c r="E48" i="24"/>
  <c r="U47" i="24"/>
  <c r="T47" i="24"/>
  <c r="S47" i="24"/>
  <c r="R47" i="24"/>
  <c r="Q47" i="24"/>
  <c r="P47" i="24"/>
  <c r="E47" i="24"/>
  <c r="T46" i="24"/>
  <c r="S46" i="24"/>
  <c r="R46" i="24"/>
  <c r="Q46" i="24"/>
  <c r="P46" i="24"/>
  <c r="E46" i="24"/>
  <c r="U46" i="24" s="1"/>
  <c r="S45" i="24"/>
  <c r="R45" i="24"/>
  <c r="Q45" i="24"/>
  <c r="P45" i="24"/>
  <c r="E45" i="24"/>
  <c r="U45" i="24" s="1"/>
  <c r="U44" i="24"/>
  <c r="T44" i="24"/>
  <c r="S44" i="24"/>
  <c r="R44" i="24"/>
  <c r="Q44" i="24"/>
  <c r="P44" i="24"/>
  <c r="E44" i="24"/>
  <c r="S42" i="24"/>
  <c r="R42" i="24"/>
  <c r="O42" i="24"/>
  <c r="N42" i="24"/>
  <c r="M42" i="24"/>
  <c r="L42" i="24"/>
  <c r="K42" i="24"/>
  <c r="J42" i="24"/>
  <c r="I42" i="24"/>
  <c r="H42" i="24"/>
  <c r="P42" i="24" s="1"/>
  <c r="G42" i="24"/>
  <c r="F42" i="24"/>
  <c r="C42" i="24"/>
  <c r="B42" i="24"/>
  <c r="E42" i="24" s="1"/>
  <c r="U41" i="24"/>
  <c r="T41" i="24"/>
  <c r="S41" i="24"/>
  <c r="R41" i="24"/>
  <c r="Q41" i="24"/>
  <c r="P41" i="24"/>
  <c r="E41" i="24"/>
  <c r="U40" i="24"/>
  <c r="T40" i="24"/>
  <c r="S40" i="24"/>
  <c r="R40" i="24"/>
  <c r="Q40" i="24"/>
  <c r="P40" i="24"/>
  <c r="E40" i="24"/>
  <c r="S39" i="24"/>
  <c r="R39" i="24"/>
  <c r="Q39" i="24"/>
  <c r="P39" i="24"/>
  <c r="E39" i="24"/>
  <c r="U39" i="24" s="1"/>
  <c r="S38" i="24"/>
  <c r="R38" i="24"/>
  <c r="Q38" i="24"/>
  <c r="P38" i="24"/>
  <c r="E38" i="24"/>
  <c r="U37" i="24"/>
  <c r="T37" i="24"/>
  <c r="S37" i="24"/>
  <c r="R37" i="24"/>
  <c r="Q37" i="24"/>
  <c r="P37" i="24"/>
  <c r="E37" i="24"/>
  <c r="S35" i="24"/>
  <c r="R35" i="24"/>
  <c r="O35" i="24"/>
  <c r="N35" i="24"/>
  <c r="M35" i="24"/>
  <c r="L35" i="24"/>
  <c r="K35" i="24"/>
  <c r="J35" i="24"/>
  <c r="I35" i="24"/>
  <c r="H35" i="24"/>
  <c r="P35" i="24" s="1"/>
  <c r="G35" i="24"/>
  <c r="F35" i="24"/>
  <c r="C35" i="24"/>
  <c r="B35" i="24"/>
  <c r="E35" i="24" s="1"/>
  <c r="U34" i="24"/>
  <c r="T34" i="24"/>
  <c r="S34" i="24"/>
  <c r="R34" i="24"/>
  <c r="Q34" i="24"/>
  <c r="P34" i="24"/>
  <c r="E34" i="24"/>
  <c r="S32" i="24"/>
  <c r="O32" i="24"/>
  <c r="N32" i="24"/>
  <c r="M32" i="24"/>
  <c r="L32" i="24"/>
  <c r="R32" i="24" s="1"/>
  <c r="K32" i="24"/>
  <c r="J32" i="24"/>
  <c r="I32" i="24"/>
  <c r="H32" i="24"/>
  <c r="G32" i="24"/>
  <c r="F32" i="24"/>
  <c r="C32" i="24"/>
  <c r="B32" i="24"/>
  <c r="U31" i="24"/>
  <c r="T31" i="24"/>
  <c r="S31" i="24"/>
  <c r="R31" i="24"/>
  <c r="Q31" i="24"/>
  <c r="P31" i="24"/>
  <c r="E31" i="24"/>
  <c r="U30" i="24"/>
  <c r="T30" i="24"/>
  <c r="S30" i="24"/>
  <c r="R30" i="24"/>
  <c r="Q30" i="24"/>
  <c r="P30" i="24"/>
  <c r="E30" i="24"/>
  <c r="T29" i="24"/>
  <c r="S29" i="24"/>
  <c r="R29" i="24"/>
  <c r="Q29" i="24"/>
  <c r="P29" i="24"/>
  <c r="E29" i="24"/>
  <c r="U29" i="24" s="1"/>
  <c r="S28" i="24"/>
  <c r="R28" i="24"/>
  <c r="Q28" i="24"/>
  <c r="P28" i="24"/>
  <c r="E28" i="24"/>
  <c r="U28" i="24" s="1"/>
  <c r="S26" i="24"/>
  <c r="O26" i="24"/>
  <c r="N26" i="24"/>
  <c r="M26" i="24"/>
  <c r="L26" i="24"/>
  <c r="R26" i="24" s="1"/>
  <c r="K26" i="24"/>
  <c r="J26" i="24"/>
  <c r="I26" i="24"/>
  <c r="H26" i="24"/>
  <c r="P26" i="24" s="1"/>
  <c r="G26" i="24"/>
  <c r="F26" i="24"/>
  <c r="C26" i="24"/>
  <c r="B26" i="24"/>
  <c r="S25" i="24"/>
  <c r="R25" i="24"/>
  <c r="Q25" i="24"/>
  <c r="P25" i="24"/>
  <c r="E25" i="24"/>
  <c r="U25" i="24" s="1"/>
  <c r="S24" i="24"/>
  <c r="R24" i="24"/>
  <c r="Q24" i="24"/>
  <c r="P24" i="24"/>
  <c r="E24" i="24"/>
  <c r="U24" i="24" s="1"/>
  <c r="U23" i="24"/>
  <c r="T23" i="24"/>
  <c r="S23" i="24"/>
  <c r="R23" i="24"/>
  <c r="Q23" i="24"/>
  <c r="P23" i="24"/>
  <c r="E23" i="24"/>
  <c r="S22" i="24"/>
  <c r="R22" i="24"/>
  <c r="Q22" i="24"/>
  <c r="P22" i="24"/>
  <c r="E22" i="24"/>
  <c r="U22" i="24" s="1"/>
  <c r="S21" i="24"/>
  <c r="R21" i="24"/>
  <c r="Q21" i="24"/>
  <c r="P21" i="24"/>
  <c r="E21" i="24"/>
  <c r="U20" i="24"/>
  <c r="T20" i="24"/>
  <c r="S20" i="24"/>
  <c r="R20" i="24"/>
  <c r="Q20" i="24"/>
  <c r="P20" i="24"/>
  <c r="E20" i="24"/>
  <c r="U19" i="24"/>
  <c r="T19" i="24"/>
  <c r="S19" i="24"/>
  <c r="R19" i="24"/>
  <c r="Q19" i="24"/>
  <c r="P19" i="24"/>
  <c r="E19" i="24"/>
  <c r="R17" i="24"/>
  <c r="O17" i="24"/>
  <c r="N17" i="24"/>
  <c r="M17" i="24"/>
  <c r="S17" i="24" s="1"/>
  <c r="L17" i="24"/>
  <c r="K17" i="24"/>
  <c r="J17" i="24"/>
  <c r="I17" i="24"/>
  <c r="Q17" i="24" s="1"/>
  <c r="H17" i="24"/>
  <c r="P17" i="24" s="1"/>
  <c r="G17" i="24"/>
  <c r="F17" i="24"/>
  <c r="E17" i="24"/>
  <c r="C17" i="24"/>
  <c r="B17" i="24"/>
  <c r="U16" i="24"/>
  <c r="T16" i="24"/>
  <c r="S16" i="24"/>
  <c r="R16" i="24"/>
  <c r="Q16" i="24"/>
  <c r="P16" i="24"/>
  <c r="E16" i="24"/>
  <c r="T15" i="24"/>
  <c r="S15" i="24"/>
  <c r="R15" i="24"/>
  <c r="Q15" i="24"/>
  <c r="P15" i="24"/>
  <c r="E15" i="24"/>
  <c r="U15" i="24" s="1"/>
  <c r="S14" i="24"/>
  <c r="R14" i="24"/>
  <c r="Q14" i="24"/>
  <c r="P14" i="24"/>
  <c r="E14" i="24"/>
  <c r="U14" i="24" s="1"/>
  <c r="U13" i="24"/>
  <c r="T13" i="24"/>
  <c r="S13" i="24"/>
  <c r="R13" i="24"/>
  <c r="Q13" i="24"/>
  <c r="P13" i="24"/>
  <c r="E13" i="24"/>
  <c r="U12" i="24"/>
  <c r="T12" i="24"/>
  <c r="S12" i="24"/>
  <c r="R12" i="24"/>
  <c r="Q12" i="24"/>
  <c r="P12" i="24"/>
  <c r="E12" i="24"/>
  <c r="S11" i="24"/>
  <c r="R11" i="24"/>
  <c r="Q11" i="24"/>
  <c r="P11" i="24"/>
  <c r="E11" i="24"/>
  <c r="U11" i="24" s="1"/>
  <c r="S10" i="24"/>
  <c r="R10" i="24"/>
  <c r="Q10" i="24"/>
  <c r="P10" i="24"/>
  <c r="E10" i="24"/>
  <c r="U9" i="24"/>
  <c r="T9" i="24"/>
  <c r="S9" i="24"/>
  <c r="R9" i="24"/>
  <c r="Q9" i="24"/>
  <c r="P9" i="24"/>
  <c r="E9" i="24"/>
  <c r="U96" i="23"/>
  <c r="T96" i="23"/>
  <c r="S96" i="23"/>
  <c r="R96" i="23"/>
  <c r="Q96" i="23"/>
  <c r="P96" i="23"/>
  <c r="E96" i="23"/>
  <c r="T95" i="23"/>
  <c r="S95" i="23"/>
  <c r="R95" i="23"/>
  <c r="Q95" i="23"/>
  <c r="P95" i="23"/>
  <c r="E95" i="23"/>
  <c r="U95" i="23" s="1"/>
  <c r="S94" i="23"/>
  <c r="R94" i="23"/>
  <c r="Q94" i="23"/>
  <c r="P94" i="23"/>
  <c r="E94" i="23"/>
  <c r="U94" i="23" s="1"/>
  <c r="U93" i="23"/>
  <c r="T93" i="23"/>
  <c r="S93" i="23"/>
  <c r="R93" i="23"/>
  <c r="Q93" i="23"/>
  <c r="P93" i="23"/>
  <c r="E93" i="23"/>
  <c r="U92" i="23"/>
  <c r="T92" i="23"/>
  <c r="S92" i="23"/>
  <c r="R92" i="23"/>
  <c r="Q92" i="23"/>
  <c r="P92" i="23"/>
  <c r="E92" i="23"/>
  <c r="S91" i="23"/>
  <c r="R91" i="23"/>
  <c r="Q91" i="23"/>
  <c r="P91" i="23"/>
  <c r="E91" i="23"/>
  <c r="U91" i="23" s="1"/>
  <c r="S90" i="23"/>
  <c r="R90" i="23"/>
  <c r="Q90" i="23"/>
  <c r="P90" i="23"/>
  <c r="E90" i="23"/>
  <c r="U89" i="23"/>
  <c r="T89" i="23"/>
  <c r="S89" i="23"/>
  <c r="R89" i="23"/>
  <c r="Q89" i="23"/>
  <c r="P89" i="23"/>
  <c r="E89" i="23"/>
  <c r="U88" i="23"/>
  <c r="T88" i="23"/>
  <c r="S88" i="23"/>
  <c r="R88" i="23"/>
  <c r="Q88" i="23"/>
  <c r="P88" i="23"/>
  <c r="E88" i="23"/>
  <c r="O75" i="23"/>
  <c r="N75" i="23"/>
  <c r="M75" i="23"/>
  <c r="S75" i="23" s="1"/>
  <c r="L75" i="23"/>
  <c r="R75" i="23" s="1"/>
  <c r="K75" i="23"/>
  <c r="J75" i="23"/>
  <c r="I75" i="23"/>
  <c r="H75" i="23"/>
  <c r="G75" i="23"/>
  <c r="F75" i="23"/>
  <c r="C75" i="23"/>
  <c r="B75" i="23"/>
  <c r="S74" i="23"/>
  <c r="R74" i="23"/>
  <c r="O74" i="23"/>
  <c r="N74" i="23"/>
  <c r="M74" i="23"/>
  <c r="L74" i="23"/>
  <c r="K74" i="23"/>
  <c r="J74" i="23"/>
  <c r="I74" i="23"/>
  <c r="H74" i="23"/>
  <c r="P74" i="23" s="1"/>
  <c r="G74" i="23"/>
  <c r="F74" i="23"/>
  <c r="C74" i="23"/>
  <c r="B74" i="23"/>
  <c r="E74" i="23" s="1"/>
  <c r="S73" i="23"/>
  <c r="O73" i="23"/>
  <c r="N73" i="23"/>
  <c r="M73" i="23"/>
  <c r="L73" i="23"/>
  <c r="R73" i="23" s="1"/>
  <c r="K73" i="23"/>
  <c r="J73" i="23"/>
  <c r="I73" i="23"/>
  <c r="Q73" i="23" s="1"/>
  <c r="H73" i="23"/>
  <c r="P73" i="23" s="1"/>
  <c r="G73" i="23"/>
  <c r="F73" i="23"/>
  <c r="C73" i="23"/>
  <c r="B73" i="23"/>
  <c r="E73" i="23" s="1"/>
  <c r="S72" i="23"/>
  <c r="R72" i="23"/>
  <c r="Q72" i="23"/>
  <c r="P72" i="23"/>
  <c r="E72" i="23"/>
  <c r="U71" i="23"/>
  <c r="S71" i="23"/>
  <c r="R71" i="23"/>
  <c r="Q71" i="23"/>
  <c r="P71" i="23"/>
  <c r="T71" i="23" s="1"/>
  <c r="E71" i="23"/>
  <c r="O69" i="23"/>
  <c r="N69" i="23"/>
  <c r="M69" i="23"/>
  <c r="S69" i="23" s="1"/>
  <c r="L69" i="23"/>
  <c r="K69" i="23"/>
  <c r="J69" i="23"/>
  <c r="I69" i="23"/>
  <c r="H69" i="23"/>
  <c r="G69" i="23"/>
  <c r="F69" i="23"/>
  <c r="C69" i="23"/>
  <c r="B69" i="23"/>
  <c r="S68" i="23"/>
  <c r="O68" i="23"/>
  <c r="N68" i="23"/>
  <c r="M68" i="23"/>
  <c r="L68" i="23"/>
  <c r="R68" i="23" s="1"/>
  <c r="K68" i="23"/>
  <c r="J68" i="23"/>
  <c r="I68" i="23"/>
  <c r="H68" i="23"/>
  <c r="P68" i="23" s="1"/>
  <c r="G68" i="23"/>
  <c r="F68" i="23"/>
  <c r="C68" i="23"/>
  <c r="B68" i="23"/>
  <c r="S67" i="23"/>
  <c r="R67" i="23"/>
  <c r="Q67" i="23"/>
  <c r="P67" i="23"/>
  <c r="E67" i="23"/>
  <c r="U66" i="23"/>
  <c r="T66" i="23"/>
  <c r="S66" i="23"/>
  <c r="R66" i="23"/>
  <c r="Q66" i="23"/>
  <c r="P66" i="23"/>
  <c r="E66" i="23"/>
  <c r="U65" i="23"/>
  <c r="S65" i="23"/>
  <c r="R65" i="23"/>
  <c r="Q65" i="23"/>
  <c r="P65" i="23"/>
  <c r="E65" i="23"/>
  <c r="T65" i="23" s="1"/>
  <c r="T64" i="23"/>
  <c r="S64" i="23"/>
  <c r="R64" i="23"/>
  <c r="Q64" i="23"/>
  <c r="P64" i="23"/>
  <c r="E64" i="23"/>
  <c r="U64" i="23" s="1"/>
  <c r="S63" i="23"/>
  <c r="R63" i="23"/>
  <c r="Q63" i="23"/>
  <c r="P63" i="23"/>
  <c r="E63" i="23"/>
  <c r="U63" i="23" s="1"/>
  <c r="O61" i="23"/>
  <c r="N61" i="23"/>
  <c r="M61" i="23"/>
  <c r="S61" i="23" s="1"/>
  <c r="L61" i="23"/>
  <c r="R61" i="23" s="1"/>
  <c r="K61" i="23"/>
  <c r="J61" i="23"/>
  <c r="I61" i="23"/>
  <c r="H61" i="23"/>
  <c r="C61" i="23"/>
  <c r="B61" i="23"/>
  <c r="S60" i="23"/>
  <c r="R60" i="23"/>
  <c r="Q60" i="23"/>
  <c r="P60" i="23"/>
  <c r="E60" i="23"/>
  <c r="U60" i="23" s="1"/>
  <c r="S59" i="23"/>
  <c r="R59" i="23"/>
  <c r="Q59" i="23"/>
  <c r="P59" i="23"/>
  <c r="E59" i="23"/>
  <c r="U59" i="23" s="1"/>
  <c r="S58" i="23"/>
  <c r="R58" i="23"/>
  <c r="Q58" i="23"/>
  <c r="P58" i="23"/>
  <c r="E58" i="23"/>
  <c r="U57" i="23"/>
  <c r="T57" i="23"/>
  <c r="S57" i="23"/>
  <c r="R57" i="23"/>
  <c r="Q57" i="23"/>
  <c r="P57" i="23"/>
  <c r="E57" i="23"/>
  <c r="O55" i="23"/>
  <c r="N55" i="23"/>
  <c r="M55" i="23"/>
  <c r="S55" i="23" s="1"/>
  <c r="L55" i="23"/>
  <c r="K55" i="23"/>
  <c r="J55" i="23"/>
  <c r="I55" i="23"/>
  <c r="H55" i="23"/>
  <c r="G55" i="23"/>
  <c r="F55" i="23"/>
  <c r="C55" i="23"/>
  <c r="B55" i="23"/>
  <c r="U54" i="23"/>
  <c r="T54" i="23"/>
  <c r="S54" i="23"/>
  <c r="R54" i="23"/>
  <c r="Q54" i="23"/>
  <c r="P54" i="23"/>
  <c r="E54" i="23"/>
  <c r="U53" i="23"/>
  <c r="S53" i="23"/>
  <c r="R53" i="23"/>
  <c r="Q53" i="23"/>
  <c r="P53" i="23"/>
  <c r="T53" i="23" s="1"/>
  <c r="E53" i="23"/>
  <c r="T52" i="23"/>
  <c r="S52" i="23"/>
  <c r="R52" i="23"/>
  <c r="Q52" i="23"/>
  <c r="P52" i="23"/>
  <c r="E52" i="23"/>
  <c r="U52" i="23" s="1"/>
  <c r="S51" i="23"/>
  <c r="R51" i="23"/>
  <c r="Q51" i="23"/>
  <c r="P51" i="23"/>
  <c r="E51" i="23"/>
  <c r="U51" i="23" s="1"/>
  <c r="T50" i="23"/>
  <c r="S50" i="23"/>
  <c r="R50" i="23"/>
  <c r="Q50" i="23"/>
  <c r="P50" i="23"/>
  <c r="E50" i="23"/>
  <c r="U50" i="23" s="1"/>
  <c r="S49" i="23"/>
  <c r="R49" i="23"/>
  <c r="Q49" i="23"/>
  <c r="P49" i="23"/>
  <c r="E49" i="23"/>
  <c r="U49" i="23" s="1"/>
  <c r="S48" i="23"/>
  <c r="R48" i="23"/>
  <c r="Q48" i="23"/>
  <c r="P48" i="23"/>
  <c r="E48" i="23"/>
  <c r="U48" i="23" s="1"/>
  <c r="S47" i="23"/>
  <c r="R47" i="23"/>
  <c r="Q47" i="23"/>
  <c r="P47" i="23"/>
  <c r="E47" i="23"/>
  <c r="U46" i="23"/>
  <c r="T46" i="23"/>
  <c r="S46" i="23"/>
  <c r="R46" i="23"/>
  <c r="Q46" i="23"/>
  <c r="P46" i="23"/>
  <c r="E46" i="23"/>
  <c r="U45" i="23"/>
  <c r="T45" i="23"/>
  <c r="S45" i="23"/>
  <c r="R45" i="23"/>
  <c r="Q45" i="23"/>
  <c r="P45" i="23"/>
  <c r="E45" i="23"/>
  <c r="S44" i="23"/>
  <c r="R44" i="23"/>
  <c r="Q44" i="23"/>
  <c r="P44" i="23"/>
  <c r="E44" i="23"/>
  <c r="U44" i="23" s="1"/>
  <c r="O42" i="23"/>
  <c r="N42" i="23"/>
  <c r="M42" i="23"/>
  <c r="S42" i="23" s="1"/>
  <c r="L42" i="23"/>
  <c r="R42" i="23" s="1"/>
  <c r="K42" i="23"/>
  <c r="J42" i="23"/>
  <c r="I42" i="23"/>
  <c r="Q42" i="23" s="1"/>
  <c r="H42" i="23"/>
  <c r="G42" i="23"/>
  <c r="F42" i="23"/>
  <c r="C42" i="23"/>
  <c r="B42" i="23"/>
  <c r="T41" i="23"/>
  <c r="S41" i="23"/>
  <c r="R41" i="23"/>
  <c r="Q41" i="23"/>
  <c r="P41" i="23"/>
  <c r="E41" i="23"/>
  <c r="U41" i="23" s="1"/>
  <c r="U40" i="23"/>
  <c r="S40" i="23"/>
  <c r="R40" i="23"/>
  <c r="Q40" i="23"/>
  <c r="P40" i="23"/>
  <c r="E40" i="23"/>
  <c r="T40" i="23" s="1"/>
  <c r="U39" i="23"/>
  <c r="T39" i="23"/>
  <c r="S39" i="23"/>
  <c r="R39" i="23"/>
  <c r="Q39" i="23"/>
  <c r="P39" i="23"/>
  <c r="E39" i="23"/>
  <c r="T38" i="23"/>
  <c r="S38" i="23"/>
  <c r="R38" i="23"/>
  <c r="Q38" i="23"/>
  <c r="U38" i="23" s="1"/>
  <c r="P38" i="23"/>
  <c r="E38" i="23"/>
  <c r="S37" i="23"/>
  <c r="R37" i="23"/>
  <c r="Q37" i="23"/>
  <c r="P37" i="23"/>
  <c r="E37" i="23"/>
  <c r="O35" i="23"/>
  <c r="N35" i="23"/>
  <c r="M35" i="23"/>
  <c r="S35" i="23" s="1"/>
  <c r="L35" i="23"/>
  <c r="R35" i="23" s="1"/>
  <c r="K35" i="23"/>
  <c r="J35" i="23"/>
  <c r="I35" i="23"/>
  <c r="H35" i="23"/>
  <c r="P35" i="23" s="1"/>
  <c r="G35" i="23"/>
  <c r="F35" i="23"/>
  <c r="E35" i="23"/>
  <c r="C35" i="23"/>
  <c r="B35" i="23"/>
  <c r="S34" i="23"/>
  <c r="R34" i="23"/>
  <c r="Q34" i="23"/>
  <c r="P34" i="23"/>
  <c r="E34" i="23"/>
  <c r="U34" i="23" s="1"/>
  <c r="O32" i="23"/>
  <c r="N32" i="23"/>
  <c r="M32" i="23"/>
  <c r="S32" i="23" s="1"/>
  <c r="L32" i="23"/>
  <c r="R32" i="23" s="1"/>
  <c r="K32" i="23"/>
  <c r="J32" i="23"/>
  <c r="I32" i="23"/>
  <c r="H32" i="23"/>
  <c r="P32" i="23" s="1"/>
  <c r="G32" i="23"/>
  <c r="F32" i="23"/>
  <c r="C32" i="23"/>
  <c r="B32" i="23"/>
  <c r="E32" i="23" s="1"/>
  <c r="S31" i="23"/>
  <c r="R31" i="23"/>
  <c r="Q31" i="23"/>
  <c r="P31" i="23"/>
  <c r="E31" i="23"/>
  <c r="U31" i="23" s="1"/>
  <c r="S30" i="23"/>
  <c r="R30" i="23"/>
  <c r="Q30" i="23"/>
  <c r="P30" i="23"/>
  <c r="E30" i="23"/>
  <c r="U29" i="23"/>
  <c r="S29" i="23"/>
  <c r="R29" i="23"/>
  <c r="Q29" i="23"/>
  <c r="P29" i="23"/>
  <c r="E29" i="23"/>
  <c r="T29" i="23" s="1"/>
  <c r="U28" i="23"/>
  <c r="T28" i="23"/>
  <c r="S28" i="23"/>
  <c r="R28" i="23"/>
  <c r="Q28" i="23"/>
  <c r="P28" i="23"/>
  <c r="E28" i="23"/>
  <c r="R26" i="23"/>
  <c r="O26" i="23"/>
  <c r="N26" i="23"/>
  <c r="M26" i="23"/>
  <c r="S26" i="23" s="1"/>
  <c r="L26" i="23"/>
  <c r="K26" i="23"/>
  <c r="J26" i="23"/>
  <c r="I26" i="23"/>
  <c r="H26" i="23"/>
  <c r="G26" i="23"/>
  <c r="F26" i="23"/>
  <c r="E26" i="23"/>
  <c r="C26" i="23"/>
  <c r="B26" i="23"/>
  <c r="U25" i="23"/>
  <c r="T25" i="23"/>
  <c r="S25" i="23"/>
  <c r="R25" i="23"/>
  <c r="Q25" i="23"/>
  <c r="P25" i="23"/>
  <c r="E25" i="23"/>
  <c r="T24" i="23"/>
  <c r="S24" i="23"/>
  <c r="R24" i="23"/>
  <c r="Q24" i="23"/>
  <c r="P24" i="23"/>
  <c r="E24" i="23"/>
  <c r="U24" i="23" s="1"/>
  <c r="U23" i="23"/>
  <c r="S23" i="23"/>
  <c r="R23" i="23"/>
  <c r="Q23" i="23"/>
  <c r="P23" i="23"/>
  <c r="E23" i="23"/>
  <c r="T23" i="23" s="1"/>
  <c r="U22" i="23"/>
  <c r="T22" i="23"/>
  <c r="S22" i="23"/>
  <c r="R22" i="23"/>
  <c r="Q22" i="23"/>
  <c r="P22" i="23"/>
  <c r="E22" i="23"/>
  <c r="T21" i="23"/>
  <c r="S21" i="23"/>
  <c r="R21" i="23"/>
  <c r="Q21" i="23"/>
  <c r="P21" i="23"/>
  <c r="E21" i="23"/>
  <c r="U21" i="23" s="1"/>
  <c r="S20" i="23"/>
  <c r="R20" i="23"/>
  <c r="Q20" i="23"/>
  <c r="P20" i="23"/>
  <c r="E20" i="23"/>
  <c r="U20" i="23" s="1"/>
  <c r="S19" i="23"/>
  <c r="R19" i="23"/>
  <c r="Q19" i="23"/>
  <c r="P19" i="23"/>
  <c r="E19" i="23"/>
  <c r="S17" i="23"/>
  <c r="O17" i="23"/>
  <c r="N17" i="23"/>
  <c r="M17" i="23"/>
  <c r="L17" i="23"/>
  <c r="R17" i="23" s="1"/>
  <c r="K17" i="23"/>
  <c r="J17" i="23"/>
  <c r="I17" i="23"/>
  <c r="Q17" i="23" s="1"/>
  <c r="H17" i="23"/>
  <c r="G17" i="23"/>
  <c r="F17" i="23"/>
  <c r="C17" i="23"/>
  <c r="B17" i="23"/>
  <c r="E17" i="23" s="1"/>
  <c r="S16" i="23"/>
  <c r="R16" i="23"/>
  <c r="Q16" i="23"/>
  <c r="P16" i="23"/>
  <c r="E16" i="23"/>
  <c r="U15" i="23"/>
  <c r="T15" i="23"/>
  <c r="S15" i="23"/>
  <c r="R15" i="23"/>
  <c r="Q15" i="23"/>
  <c r="P15" i="23"/>
  <c r="E15" i="23"/>
  <c r="U14" i="23"/>
  <c r="S14" i="23"/>
  <c r="R14" i="23"/>
  <c r="Q14" i="23"/>
  <c r="P14" i="23"/>
  <c r="E14" i="23"/>
  <c r="T14" i="23" s="1"/>
  <c r="T13" i="23"/>
  <c r="S13" i="23"/>
  <c r="R13" i="23"/>
  <c r="Q13" i="23"/>
  <c r="P13" i="23"/>
  <c r="E13" i="23"/>
  <c r="U13" i="23" s="1"/>
  <c r="U12" i="23"/>
  <c r="S12" i="23"/>
  <c r="R12" i="23"/>
  <c r="Q12" i="23"/>
  <c r="P12" i="23"/>
  <c r="E12" i="23"/>
  <c r="T12" i="23" s="1"/>
  <c r="U11" i="23"/>
  <c r="T11" i="23"/>
  <c r="S11" i="23"/>
  <c r="R11" i="23"/>
  <c r="Q11" i="23"/>
  <c r="P11" i="23"/>
  <c r="E11" i="23"/>
  <c r="T10" i="23"/>
  <c r="S10" i="23"/>
  <c r="R10" i="23"/>
  <c r="Q10" i="23"/>
  <c r="U10" i="23" s="1"/>
  <c r="P10" i="23"/>
  <c r="E10" i="23"/>
  <c r="S9" i="23"/>
  <c r="R9" i="23"/>
  <c r="Q9" i="23"/>
  <c r="P9" i="23"/>
  <c r="E9" i="23"/>
  <c r="S96" i="22"/>
  <c r="R96" i="22"/>
  <c r="Q96" i="22"/>
  <c r="P96" i="22"/>
  <c r="E96" i="22"/>
  <c r="U95" i="22"/>
  <c r="T95" i="22"/>
  <c r="S95" i="22"/>
  <c r="R95" i="22"/>
  <c r="Q95" i="22"/>
  <c r="P95" i="22"/>
  <c r="E95" i="22"/>
  <c r="U94" i="22"/>
  <c r="S94" i="22"/>
  <c r="R94" i="22"/>
  <c r="Q94" i="22"/>
  <c r="P94" i="22"/>
  <c r="E94" i="22"/>
  <c r="T94" i="22" s="1"/>
  <c r="T93" i="22"/>
  <c r="S93" i="22"/>
  <c r="R93" i="22"/>
  <c r="Q93" i="22"/>
  <c r="P93" i="22"/>
  <c r="E93" i="22"/>
  <c r="U93" i="22" s="1"/>
  <c r="U92" i="22"/>
  <c r="S92" i="22"/>
  <c r="R92" i="22"/>
  <c r="Q92" i="22"/>
  <c r="P92" i="22"/>
  <c r="E92" i="22"/>
  <c r="T92" i="22" s="1"/>
  <c r="U91" i="22"/>
  <c r="T91" i="22"/>
  <c r="S91" i="22"/>
  <c r="R91" i="22"/>
  <c r="Q91" i="22"/>
  <c r="P91" i="22"/>
  <c r="E91" i="22"/>
  <c r="T90" i="22"/>
  <c r="S90" i="22"/>
  <c r="R90" i="22"/>
  <c r="Q90" i="22"/>
  <c r="P90" i="22"/>
  <c r="E90" i="22"/>
  <c r="U90" i="22" s="1"/>
  <c r="S89" i="22"/>
  <c r="R89" i="22"/>
  <c r="Q89" i="22"/>
  <c r="P89" i="22"/>
  <c r="E89" i="22"/>
  <c r="U89" i="22" s="1"/>
  <c r="S88" i="22"/>
  <c r="R88" i="22"/>
  <c r="R87" i="22" s="1"/>
  <c r="Q88" i="22"/>
  <c r="P88" i="22"/>
  <c r="E88" i="22"/>
  <c r="O75" i="22"/>
  <c r="N75" i="22"/>
  <c r="M75" i="22"/>
  <c r="S75" i="22" s="1"/>
  <c r="L75" i="22"/>
  <c r="K75" i="22"/>
  <c r="J75" i="22"/>
  <c r="I75" i="22"/>
  <c r="H75" i="22"/>
  <c r="G75" i="22"/>
  <c r="F75" i="22"/>
  <c r="C75" i="22"/>
  <c r="B75" i="22"/>
  <c r="O74" i="22"/>
  <c r="N74" i="22"/>
  <c r="M74" i="22"/>
  <c r="S74" i="22" s="1"/>
  <c r="L74" i="22"/>
  <c r="R74" i="22" s="1"/>
  <c r="K74" i="22"/>
  <c r="J74" i="22"/>
  <c r="I74" i="22"/>
  <c r="Q74" i="22" s="1"/>
  <c r="H74" i="22"/>
  <c r="P74" i="22" s="1"/>
  <c r="G74" i="22"/>
  <c r="F74" i="22"/>
  <c r="E74" i="22"/>
  <c r="C74" i="22"/>
  <c r="B74" i="22"/>
  <c r="O73" i="22"/>
  <c r="N73" i="22"/>
  <c r="R73" i="22" s="1"/>
  <c r="M73" i="22"/>
  <c r="S73" i="22" s="1"/>
  <c r="L73" i="22"/>
  <c r="K73" i="22"/>
  <c r="J73" i="22"/>
  <c r="I73" i="22"/>
  <c r="Q73" i="22" s="1"/>
  <c r="H73" i="22"/>
  <c r="P73" i="22" s="1"/>
  <c r="G73" i="22"/>
  <c r="F73" i="22"/>
  <c r="E73" i="22"/>
  <c r="C73" i="22"/>
  <c r="B73" i="22"/>
  <c r="T72" i="22"/>
  <c r="S72" i="22"/>
  <c r="R72" i="22"/>
  <c r="Q72" i="22"/>
  <c r="P72" i="22"/>
  <c r="E72" i="22"/>
  <c r="S71" i="22"/>
  <c r="R71" i="22"/>
  <c r="Q71" i="22"/>
  <c r="P71" i="22"/>
  <c r="E71" i="22"/>
  <c r="O69" i="22"/>
  <c r="N69" i="22"/>
  <c r="M69" i="22"/>
  <c r="S69" i="22" s="1"/>
  <c r="L69" i="22"/>
  <c r="K69" i="22"/>
  <c r="J69" i="22"/>
  <c r="I69" i="22"/>
  <c r="H69" i="22"/>
  <c r="G69" i="22"/>
  <c r="F69" i="22"/>
  <c r="C69" i="22"/>
  <c r="B69" i="22"/>
  <c r="O68" i="22"/>
  <c r="N68" i="22"/>
  <c r="M68" i="22"/>
  <c r="S68" i="22" s="1"/>
  <c r="L68" i="22"/>
  <c r="R68" i="22" s="1"/>
  <c r="K68" i="22"/>
  <c r="J68" i="22"/>
  <c r="I68" i="22"/>
  <c r="H68" i="22"/>
  <c r="G68" i="22"/>
  <c r="F68" i="22"/>
  <c r="C68" i="22"/>
  <c r="B68" i="22"/>
  <c r="E68" i="22" s="1"/>
  <c r="T67" i="22"/>
  <c r="S67" i="22"/>
  <c r="R67" i="22"/>
  <c r="Q67" i="22"/>
  <c r="P67" i="22"/>
  <c r="E67" i="22"/>
  <c r="U67" i="22" s="1"/>
  <c r="S66" i="22"/>
  <c r="R66" i="22"/>
  <c r="Q66" i="22"/>
  <c r="P66" i="22"/>
  <c r="E66" i="22"/>
  <c r="S65" i="22"/>
  <c r="R65" i="22"/>
  <c r="Q65" i="22"/>
  <c r="P65" i="22"/>
  <c r="E65" i="22"/>
  <c r="U64" i="22"/>
  <c r="T64" i="22"/>
  <c r="S64" i="22"/>
  <c r="R64" i="22"/>
  <c r="Q64" i="22"/>
  <c r="P64" i="22"/>
  <c r="E64" i="22"/>
  <c r="S63" i="22"/>
  <c r="R63" i="22"/>
  <c r="Q63" i="22"/>
  <c r="P63" i="22"/>
  <c r="E63" i="22"/>
  <c r="U63" i="22" s="1"/>
  <c r="O61" i="22"/>
  <c r="N61" i="22"/>
  <c r="M61" i="22"/>
  <c r="S61" i="22" s="1"/>
  <c r="L61" i="22"/>
  <c r="R61" i="22" s="1"/>
  <c r="K61" i="22"/>
  <c r="J61" i="22"/>
  <c r="I61" i="22"/>
  <c r="H61" i="22"/>
  <c r="C61" i="22"/>
  <c r="B61" i="22"/>
  <c r="E61" i="22" s="1"/>
  <c r="S60" i="22"/>
  <c r="R60" i="22"/>
  <c r="Q60" i="22"/>
  <c r="P60" i="22"/>
  <c r="E60" i="22"/>
  <c r="T60" i="22" s="1"/>
  <c r="U59" i="22"/>
  <c r="T59" i="22"/>
  <c r="S59" i="22"/>
  <c r="R59" i="22"/>
  <c r="Q59" i="22"/>
  <c r="P59" i="22"/>
  <c r="E59" i="22"/>
  <c r="T58" i="22"/>
  <c r="S58" i="22"/>
  <c r="R58" i="22"/>
  <c r="Q58" i="22"/>
  <c r="P58" i="22"/>
  <c r="E58" i="22"/>
  <c r="U58" i="22" s="1"/>
  <c r="S57" i="22"/>
  <c r="R57" i="22"/>
  <c r="Q57" i="22"/>
  <c r="P57" i="22"/>
  <c r="E57" i="22"/>
  <c r="O55" i="22"/>
  <c r="N55" i="22"/>
  <c r="M55" i="22"/>
  <c r="S55" i="22" s="1"/>
  <c r="L55" i="22"/>
  <c r="R55" i="22" s="1"/>
  <c r="K55" i="22"/>
  <c r="J55" i="22"/>
  <c r="I55" i="22"/>
  <c r="H55" i="22"/>
  <c r="G55" i="22"/>
  <c r="F55" i="22"/>
  <c r="C55" i="22"/>
  <c r="B55" i="22"/>
  <c r="S54" i="22"/>
  <c r="R54" i="22"/>
  <c r="Q54" i="22"/>
  <c r="P54" i="22"/>
  <c r="E54" i="22"/>
  <c r="S53" i="22"/>
  <c r="R53" i="22"/>
  <c r="Q53" i="22"/>
  <c r="P53" i="22"/>
  <c r="E53" i="22"/>
  <c r="U52" i="22"/>
  <c r="S52" i="22"/>
  <c r="R52" i="22"/>
  <c r="Q52" i="22"/>
  <c r="P52" i="22"/>
  <c r="E52" i="22"/>
  <c r="T52" i="22" s="1"/>
  <c r="U51" i="22"/>
  <c r="T51" i="22"/>
  <c r="S51" i="22"/>
  <c r="R51" i="22"/>
  <c r="Q51" i="22"/>
  <c r="P51" i="22"/>
  <c r="E51" i="22"/>
  <c r="S50" i="22"/>
  <c r="R50" i="22"/>
  <c r="Q50" i="22"/>
  <c r="P50" i="22"/>
  <c r="E50" i="22"/>
  <c r="U50" i="22" s="1"/>
  <c r="U49" i="22"/>
  <c r="S49" i="22"/>
  <c r="R49" i="22"/>
  <c r="Q49" i="22"/>
  <c r="P49" i="22"/>
  <c r="E49" i="22"/>
  <c r="T49" i="22" s="1"/>
  <c r="T48" i="22"/>
  <c r="S48" i="22"/>
  <c r="R48" i="22"/>
  <c r="Q48" i="22"/>
  <c r="P48" i="22"/>
  <c r="E48" i="22"/>
  <c r="U48" i="22" s="1"/>
  <c r="S47" i="22"/>
  <c r="R47" i="22"/>
  <c r="Q47" i="22"/>
  <c r="P47" i="22"/>
  <c r="E47" i="22"/>
  <c r="U47" i="22" s="1"/>
  <c r="S46" i="22"/>
  <c r="R46" i="22"/>
  <c r="Q46" i="22"/>
  <c r="P46" i="22"/>
  <c r="E46" i="22"/>
  <c r="S45" i="22"/>
  <c r="R45" i="22"/>
  <c r="Q45" i="22"/>
  <c r="P45" i="22"/>
  <c r="E45" i="22"/>
  <c r="U45" i="22" s="1"/>
  <c r="S44" i="22"/>
  <c r="R44" i="22"/>
  <c r="Q44" i="22"/>
  <c r="P44" i="22"/>
  <c r="E44" i="22"/>
  <c r="U44" i="22" s="1"/>
  <c r="S42" i="22"/>
  <c r="O42" i="22"/>
  <c r="N42" i="22"/>
  <c r="M42" i="22"/>
  <c r="L42" i="22"/>
  <c r="K42" i="22"/>
  <c r="J42" i="22"/>
  <c r="I42" i="22"/>
  <c r="H42" i="22"/>
  <c r="G42" i="22"/>
  <c r="F42" i="22"/>
  <c r="C42" i="22"/>
  <c r="B42" i="22"/>
  <c r="E42" i="22" s="1"/>
  <c r="U41" i="22"/>
  <c r="T41" i="22"/>
  <c r="S41" i="22"/>
  <c r="R41" i="22"/>
  <c r="Q41" i="22"/>
  <c r="P41" i="22"/>
  <c r="E41" i="22"/>
  <c r="T40" i="22"/>
  <c r="S40" i="22"/>
  <c r="R40" i="22"/>
  <c r="Q40" i="22"/>
  <c r="P40" i="22"/>
  <c r="E40" i="22"/>
  <c r="U40" i="22" s="1"/>
  <c r="S39" i="22"/>
  <c r="R39" i="22"/>
  <c r="Q39" i="22"/>
  <c r="P39" i="22"/>
  <c r="E39" i="22"/>
  <c r="U39" i="22" s="1"/>
  <c r="U38" i="22"/>
  <c r="S38" i="22"/>
  <c r="R38" i="22"/>
  <c r="Q38" i="22"/>
  <c r="P38" i="22"/>
  <c r="E38" i="22"/>
  <c r="T38" i="22" s="1"/>
  <c r="S37" i="22"/>
  <c r="R37" i="22"/>
  <c r="Q37" i="22"/>
  <c r="U37" i="22" s="1"/>
  <c r="P37" i="22"/>
  <c r="T37" i="22" s="1"/>
  <c r="E37" i="22"/>
  <c r="O35" i="22"/>
  <c r="N35" i="22"/>
  <c r="R35" i="22" s="1"/>
  <c r="M35" i="22"/>
  <c r="S35" i="22" s="1"/>
  <c r="L35" i="22"/>
  <c r="K35" i="22"/>
  <c r="J35" i="22"/>
  <c r="I35" i="22"/>
  <c r="Q35" i="22" s="1"/>
  <c r="H35" i="22"/>
  <c r="G35" i="22"/>
  <c r="F35" i="22"/>
  <c r="E35" i="22"/>
  <c r="C35" i="22"/>
  <c r="B35" i="22"/>
  <c r="S34" i="22"/>
  <c r="R34" i="22"/>
  <c r="Q34" i="22"/>
  <c r="U34" i="22" s="1"/>
  <c r="P34" i="22"/>
  <c r="T34" i="22" s="1"/>
  <c r="E34" i="22"/>
  <c r="S32" i="22"/>
  <c r="R32" i="22"/>
  <c r="O32" i="22"/>
  <c r="N32" i="22"/>
  <c r="M32" i="22"/>
  <c r="L32" i="22"/>
  <c r="K32" i="22"/>
  <c r="J32" i="22"/>
  <c r="I32" i="22"/>
  <c r="H32" i="22"/>
  <c r="G32" i="22"/>
  <c r="F32" i="22"/>
  <c r="C32" i="22"/>
  <c r="B32" i="22"/>
  <c r="E32" i="22" s="1"/>
  <c r="U31" i="22"/>
  <c r="T31" i="22"/>
  <c r="S31" i="22"/>
  <c r="R31" i="22"/>
  <c r="Q31" i="22"/>
  <c r="P31" i="22"/>
  <c r="E31" i="22"/>
  <c r="T30" i="22"/>
  <c r="S30" i="22"/>
  <c r="R30" i="22"/>
  <c r="Q30" i="22"/>
  <c r="P30" i="22"/>
  <c r="E30" i="22"/>
  <c r="U30" i="22" s="1"/>
  <c r="S29" i="22"/>
  <c r="R29" i="22"/>
  <c r="Q29" i="22"/>
  <c r="P29" i="22"/>
  <c r="E29" i="22"/>
  <c r="U29" i="22" s="1"/>
  <c r="U28" i="22"/>
  <c r="S28" i="22"/>
  <c r="R28" i="22"/>
  <c r="Q28" i="22"/>
  <c r="P28" i="22"/>
  <c r="E28" i="22"/>
  <c r="T28" i="22" s="1"/>
  <c r="S26" i="22"/>
  <c r="O26" i="22"/>
  <c r="N26" i="22"/>
  <c r="M26" i="22"/>
  <c r="L26" i="22"/>
  <c r="R26" i="22" s="1"/>
  <c r="K26" i="22"/>
  <c r="J26" i="22"/>
  <c r="I26" i="22"/>
  <c r="H26" i="22"/>
  <c r="P26" i="22" s="1"/>
  <c r="G26" i="22"/>
  <c r="F26" i="22"/>
  <c r="C26" i="22"/>
  <c r="B26" i="22"/>
  <c r="E26" i="22" s="1"/>
  <c r="S25" i="22"/>
  <c r="R25" i="22"/>
  <c r="Q25" i="22"/>
  <c r="P25" i="22"/>
  <c r="E25" i="22"/>
  <c r="T25" i="22" s="1"/>
  <c r="S24" i="22"/>
  <c r="R24" i="22"/>
  <c r="Q24" i="22"/>
  <c r="P24" i="22"/>
  <c r="E24" i="22"/>
  <c r="T24" i="22" s="1"/>
  <c r="U23" i="22"/>
  <c r="S23" i="22"/>
  <c r="R23" i="22"/>
  <c r="Q23" i="22"/>
  <c r="P23" i="22"/>
  <c r="E23" i="22"/>
  <c r="T23" i="22" s="1"/>
  <c r="T22" i="22"/>
  <c r="S22" i="22"/>
  <c r="R22" i="22"/>
  <c r="Q22" i="22"/>
  <c r="P22" i="22"/>
  <c r="E22" i="22"/>
  <c r="U22" i="22" s="1"/>
  <c r="S21" i="22"/>
  <c r="R21" i="22"/>
  <c r="Q21" i="22"/>
  <c r="P21" i="22"/>
  <c r="E21" i="22"/>
  <c r="T21" i="22" s="1"/>
  <c r="U20" i="22"/>
  <c r="T20" i="22"/>
  <c r="S20" i="22"/>
  <c r="R20" i="22"/>
  <c r="Q20" i="22"/>
  <c r="P20" i="22"/>
  <c r="E20" i="22"/>
  <c r="S19" i="22"/>
  <c r="R19" i="22"/>
  <c r="Q19" i="22"/>
  <c r="P19" i="22"/>
  <c r="E19" i="22"/>
  <c r="U19" i="22" s="1"/>
  <c r="O17" i="22"/>
  <c r="N17" i="22"/>
  <c r="M17" i="22"/>
  <c r="S17" i="22" s="1"/>
  <c r="L17" i="22"/>
  <c r="R17" i="22" s="1"/>
  <c r="K17" i="22"/>
  <c r="J17" i="22"/>
  <c r="I17" i="22"/>
  <c r="Q17" i="22" s="1"/>
  <c r="H17" i="22"/>
  <c r="P17" i="22" s="1"/>
  <c r="G17" i="22"/>
  <c r="F17" i="22"/>
  <c r="C17" i="22"/>
  <c r="E17" i="22" s="1"/>
  <c r="B17" i="22"/>
  <c r="T16" i="22"/>
  <c r="S16" i="22"/>
  <c r="R16" i="22"/>
  <c r="Q16" i="22"/>
  <c r="P16" i="22"/>
  <c r="E16" i="22"/>
  <c r="U16" i="22" s="1"/>
  <c r="T15" i="22"/>
  <c r="S15" i="22"/>
  <c r="R15" i="22"/>
  <c r="Q15" i="22"/>
  <c r="P15" i="22"/>
  <c r="E15" i="22"/>
  <c r="U15" i="22" s="1"/>
  <c r="U14" i="22"/>
  <c r="S14" i="22"/>
  <c r="R14" i="22"/>
  <c r="Q14" i="22"/>
  <c r="P14" i="22"/>
  <c r="E14" i="22"/>
  <c r="T14" i="22" s="1"/>
  <c r="U13" i="22"/>
  <c r="T13" i="22"/>
  <c r="S13" i="22"/>
  <c r="R13" i="22"/>
  <c r="Q13" i="22"/>
  <c r="P13" i="22"/>
  <c r="E13" i="22"/>
  <c r="T12" i="22"/>
  <c r="S12" i="22"/>
  <c r="R12" i="22"/>
  <c r="Q12" i="22"/>
  <c r="P12" i="22"/>
  <c r="E12" i="22"/>
  <c r="U12" i="22" s="1"/>
  <c r="T11" i="22"/>
  <c r="S11" i="22"/>
  <c r="R11" i="22"/>
  <c r="Q11" i="22"/>
  <c r="P11" i="22"/>
  <c r="E11" i="22"/>
  <c r="U11" i="22" s="1"/>
  <c r="U10" i="22"/>
  <c r="S10" i="22"/>
  <c r="R10" i="22"/>
  <c r="Q10" i="22"/>
  <c r="P10" i="22"/>
  <c r="E10" i="22"/>
  <c r="T10" i="22" s="1"/>
  <c r="U9" i="22"/>
  <c r="T9" i="22"/>
  <c r="S9" i="22"/>
  <c r="R9" i="22"/>
  <c r="Q9" i="22"/>
  <c r="P9" i="22"/>
  <c r="E9" i="22"/>
  <c r="T96" i="21"/>
  <c r="S96" i="21"/>
  <c r="R96" i="21"/>
  <c r="Q96" i="21"/>
  <c r="P96" i="21"/>
  <c r="E96" i="21"/>
  <c r="U96" i="21" s="1"/>
  <c r="S95" i="21"/>
  <c r="R95" i="21"/>
  <c r="Q95" i="21"/>
  <c r="P95" i="21"/>
  <c r="E95" i="21"/>
  <c r="U95" i="21" s="1"/>
  <c r="U94" i="21"/>
  <c r="S94" i="21"/>
  <c r="R94" i="21"/>
  <c r="Q94" i="21"/>
  <c r="P94" i="21"/>
  <c r="E94" i="21"/>
  <c r="T94" i="21" s="1"/>
  <c r="U93" i="21"/>
  <c r="T93" i="21"/>
  <c r="S93" i="21"/>
  <c r="R93" i="21"/>
  <c r="Q93" i="21"/>
  <c r="P93" i="21"/>
  <c r="E93" i="21"/>
  <c r="U92" i="21"/>
  <c r="T92" i="21"/>
  <c r="S92" i="21"/>
  <c r="R92" i="21"/>
  <c r="Q92" i="21"/>
  <c r="P92" i="21"/>
  <c r="E92" i="21"/>
  <c r="T91" i="21"/>
  <c r="S91" i="21"/>
  <c r="R91" i="21"/>
  <c r="Q91" i="21"/>
  <c r="P91" i="21"/>
  <c r="E91" i="21"/>
  <c r="U91" i="21" s="1"/>
  <c r="S90" i="21"/>
  <c r="R90" i="21"/>
  <c r="Q90" i="21"/>
  <c r="P90" i="21"/>
  <c r="E90" i="21"/>
  <c r="T90" i="21" s="1"/>
  <c r="U89" i="21"/>
  <c r="T89" i="21"/>
  <c r="S89" i="21"/>
  <c r="R89" i="21"/>
  <c r="Q89" i="21"/>
  <c r="P89" i="21"/>
  <c r="E89" i="21"/>
  <c r="T88" i="21"/>
  <c r="S88" i="21"/>
  <c r="R88" i="21"/>
  <c r="Q88" i="21"/>
  <c r="P88" i="21"/>
  <c r="E88" i="21"/>
  <c r="U88" i="21" s="1"/>
  <c r="O75" i="21"/>
  <c r="N75" i="21"/>
  <c r="M75" i="21"/>
  <c r="S75" i="21" s="1"/>
  <c r="L75" i="21"/>
  <c r="K75" i="21"/>
  <c r="J75" i="21"/>
  <c r="I75" i="21"/>
  <c r="H75" i="21"/>
  <c r="G75" i="21"/>
  <c r="F75" i="21"/>
  <c r="C75" i="21"/>
  <c r="E75" i="21" s="1"/>
  <c r="B75" i="21"/>
  <c r="S74" i="21"/>
  <c r="R74" i="21"/>
  <c r="Q74" i="21"/>
  <c r="O74" i="21"/>
  <c r="N74" i="21"/>
  <c r="M74" i="21"/>
  <c r="L74" i="21"/>
  <c r="K74" i="21"/>
  <c r="J74" i="21"/>
  <c r="I74" i="21"/>
  <c r="H74" i="21"/>
  <c r="G74" i="21"/>
  <c r="F74" i="21"/>
  <c r="C74" i="21"/>
  <c r="B74" i="21"/>
  <c r="E74" i="21" s="1"/>
  <c r="S73" i="21"/>
  <c r="O73" i="21"/>
  <c r="N73" i="21"/>
  <c r="M73" i="21"/>
  <c r="L73" i="21"/>
  <c r="R73" i="21" s="1"/>
  <c r="K73" i="21"/>
  <c r="J73" i="21"/>
  <c r="I73" i="21"/>
  <c r="H73" i="21"/>
  <c r="P73" i="21" s="1"/>
  <c r="G73" i="21"/>
  <c r="F73" i="21"/>
  <c r="C73" i="21"/>
  <c r="B73" i="21"/>
  <c r="E73" i="21" s="1"/>
  <c r="U72" i="21"/>
  <c r="S72" i="21"/>
  <c r="R72" i="21"/>
  <c r="Q72" i="21"/>
  <c r="P72" i="21"/>
  <c r="E72" i="21"/>
  <c r="T72" i="21" s="1"/>
  <c r="U71" i="21"/>
  <c r="T71" i="21"/>
  <c r="S71" i="21"/>
  <c r="R71" i="21"/>
  <c r="Q71" i="21"/>
  <c r="P71" i="21"/>
  <c r="E71" i="21"/>
  <c r="O69" i="21"/>
  <c r="N69" i="21"/>
  <c r="M69" i="21"/>
  <c r="S69" i="21" s="1"/>
  <c r="L69" i="21"/>
  <c r="K69" i="21"/>
  <c r="J69" i="21"/>
  <c r="I69" i="21"/>
  <c r="H69" i="21"/>
  <c r="G69" i="21"/>
  <c r="F69" i="21"/>
  <c r="C69" i="21"/>
  <c r="B69" i="21"/>
  <c r="E69" i="21" s="1"/>
  <c r="S68" i="21"/>
  <c r="O68" i="21"/>
  <c r="N68" i="21"/>
  <c r="M68" i="21"/>
  <c r="L68" i="21"/>
  <c r="R68" i="21" s="1"/>
  <c r="K68" i="21"/>
  <c r="J68" i="21"/>
  <c r="I68" i="21"/>
  <c r="H68" i="21"/>
  <c r="P68" i="21" s="1"/>
  <c r="G68" i="21"/>
  <c r="F68" i="21"/>
  <c r="C68" i="21"/>
  <c r="B68" i="21"/>
  <c r="S67" i="21"/>
  <c r="R67" i="21"/>
  <c r="Q67" i="21"/>
  <c r="P67" i="21"/>
  <c r="E67" i="21"/>
  <c r="T67" i="21" s="1"/>
  <c r="U66" i="21"/>
  <c r="T66" i="21"/>
  <c r="S66" i="21"/>
  <c r="R66" i="21"/>
  <c r="Q66" i="21"/>
  <c r="P66" i="21"/>
  <c r="E66" i="21"/>
  <c r="U65" i="21"/>
  <c r="S65" i="21"/>
  <c r="R65" i="21"/>
  <c r="Q65" i="21"/>
  <c r="P65" i="21"/>
  <c r="E65" i="21"/>
  <c r="T65" i="21" s="1"/>
  <c r="T64" i="21"/>
  <c r="S64" i="21"/>
  <c r="R64" i="21"/>
  <c r="Q64" i="21"/>
  <c r="P64" i="21"/>
  <c r="E64" i="21"/>
  <c r="U64" i="21" s="1"/>
  <c r="S63" i="21"/>
  <c r="R63" i="21"/>
  <c r="Q63" i="21"/>
  <c r="P63" i="21"/>
  <c r="E63" i="21"/>
  <c r="U63" i="21" s="1"/>
  <c r="O61" i="21"/>
  <c r="N61" i="21"/>
  <c r="M61" i="21"/>
  <c r="S61" i="21" s="1"/>
  <c r="L61" i="21"/>
  <c r="R61" i="21" s="1"/>
  <c r="K61" i="21"/>
  <c r="J61" i="21"/>
  <c r="I61" i="21"/>
  <c r="H61" i="21"/>
  <c r="C61" i="21"/>
  <c r="B61" i="21"/>
  <c r="T60" i="21"/>
  <c r="S60" i="21"/>
  <c r="R60" i="21"/>
  <c r="Q60" i="21"/>
  <c r="P60" i="21"/>
  <c r="E60" i="21"/>
  <c r="U60" i="21" s="1"/>
  <c r="T59" i="21"/>
  <c r="S59" i="21"/>
  <c r="R59" i="21"/>
  <c r="Q59" i="21"/>
  <c r="P59" i="21"/>
  <c r="E59" i="21"/>
  <c r="U59" i="21" s="1"/>
  <c r="U58" i="21"/>
  <c r="S58" i="21"/>
  <c r="R58" i="21"/>
  <c r="Q58" i="21"/>
  <c r="P58" i="21"/>
  <c r="E58" i="21"/>
  <c r="T58" i="21" s="1"/>
  <c r="U57" i="21"/>
  <c r="T57" i="21"/>
  <c r="S57" i="21"/>
  <c r="R57" i="21"/>
  <c r="Q57" i="21"/>
  <c r="P57" i="21"/>
  <c r="E57" i="21"/>
  <c r="O55" i="21"/>
  <c r="N55" i="21"/>
  <c r="M55" i="21"/>
  <c r="S55" i="21" s="1"/>
  <c r="L55" i="21"/>
  <c r="R55" i="21" s="1"/>
  <c r="K55" i="21"/>
  <c r="J55" i="21"/>
  <c r="I55" i="21"/>
  <c r="H55" i="21"/>
  <c r="G55" i="21"/>
  <c r="F55" i="21"/>
  <c r="C55" i="21"/>
  <c r="B55" i="21"/>
  <c r="U54" i="21"/>
  <c r="T54" i="21"/>
  <c r="S54" i="21"/>
  <c r="R54" i="21"/>
  <c r="Q54" i="21"/>
  <c r="P54" i="21"/>
  <c r="E54" i="21"/>
  <c r="S53" i="21"/>
  <c r="R53" i="21"/>
  <c r="Q53" i="21"/>
  <c r="P53" i="21"/>
  <c r="E53" i="21"/>
  <c r="U53" i="21" s="1"/>
  <c r="S52" i="21"/>
  <c r="R52" i="21"/>
  <c r="Q52" i="21"/>
  <c r="P52" i="21"/>
  <c r="E52" i="21"/>
  <c r="U52" i="21" s="1"/>
  <c r="S51" i="21"/>
  <c r="R51" i="21"/>
  <c r="Q51" i="21"/>
  <c r="P51" i="21"/>
  <c r="E51" i="21"/>
  <c r="T51" i="21" s="1"/>
  <c r="U50" i="21"/>
  <c r="T50" i="21"/>
  <c r="S50" i="21"/>
  <c r="R50" i="21"/>
  <c r="Q50" i="21"/>
  <c r="P50" i="21"/>
  <c r="E50" i="21"/>
  <c r="S49" i="21"/>
  <c r="R49" i="21"/>
  <c r="Q49" i="21"/>
  <c r="P49" i="21"/>
  <c r="E49" i="21"/>
  <c r="U49" i="21" s="1"/>
  <c r="S48" i="21"/>
  <c r="R48" i="21"/>
  <c r="Q48" i="21"/>
  <c r="P48" i="21"/>
  <c r="E48" i="21"/>
  <c r="U48" i="21" s="1"/>
  <c r="S47" i="21"/>
  <c r="R47" i="21"/>
  <c r="Q47" i="21"/>
  <c r="P47" i="21"/>
  <c r="E47" i="21"/>
  <c r="T47" i="21" s="1"/>
  <c r="U46" i="21"/>
  <c r="T46" i="21"/>
  <c r="S46" i="21"/>
  <c r="R46" i="21"/>
  <c r="Q46" i="21"/>
  <c r="P46" i="21"/>
  <c r="E46" i="21"/>
  <c r="U45" i="21"/>
  <c r="T45" i="21"/>
  <c r="S45" i="21"/>
  <c r="R45" i="21"/>
  <c r="Q45" i="21"/>
  <c r="P45" i="21"/>
  <c r="E45" i="21"/>
  <c r="S44" i="21"/>
  <c r="R44" i="21"/>
  <c r="Q44" i="21"/>
  <c r="P44" i="21"/>
  <c r="E44" i="21"/>
  <c r="U44" i="21" s="1"/>
  <c r="O42" i="21"/>
  <c r="N42" i="21"/>
  <c r="M42" i="21"/>
  <c r="S42" i="21" s="1"/>
  <c r="L42" i="21"/>
  <c r="R42" i="21" s="1"/>
  <c r="K42" i="21"/>
  <c r="J42" i="21"/>
  <c r="I42" i="21"/>
  <c r="H42" i="21"/>
  <c r="G42" i="21"/>
  <c r="F42" i="21"/>
  <c r="C42" i="21"/>
  <c r="B42" i="21"/>
  <c r="E42" i="21" s="1"/>
  <c r="S41" i="21"/>
  <c r="R41" i="21"/>
  <c r="Q41" i="21"/>
  <c r="P41" i="21"/>
  <c r="E41" i="21"/>
  <c r="S40" i="21"/>
  <c r="R40" i="21"/>
  <c r="Q40" i="21"/>
  <c r="P40" i="21"/>
  <c r="E40" i="21"/>
  <c r="T40" i="21" s="1"/>
  <c r="U39" i="21"/>
  <c r="T39" i="21"/>
  <c r="S39" i="21"/>
  <c r="R39" i="21"/>
  <c r="Q39" i="21"/>
  <c r="P39" i="21"/>
  <c r="E39" i="21"/>
  <c r="U38" i="21"/>
  <c r="T38" i="21"/>
  <c r="S38" i="21"/>
  <c r="R38" i="21"/>
  <c r="Q38" i="21"/>
  <c r="P38" i="21"/>
  <c r="E38" i="21"/>
  <c r="S37" i="21"/>
  <c r="R37" i="21"/>
  <c r="Q37" i="21"/>
  <c r="P37" i="21"/>
  <c r="E37" i="21"/>
  <c r="T37" i="21" s="1"/>
  <c r="O35" i="21"/>
  <c r="N35" i="21"/>
  <c r="M35" i="21"/>
  <c r="S35" i="21" s="1"/>
  <c r="L35" i="21"/>
  <c r="K35" i="21"/>
  <c r="J35" i="21"/>
  <c r="I35" i="21"/>
  <c r="Q35" i="21" s="1"/>
  <c r="H35" i="21"/>
  <c r="P35" i="21" s="1"/>
  <c r="G35" i="21"/>
  <c r="F35" i="21"/>
  <c r="E35" i="21"/>
  <c r="C35" i="21"/>
  <c r="B35" i="21"/>
  <c r="S34" i="21"/>
  <c r="R34" i="21"/>
  <c r="Q34" i="21"/>
  <c r="P34" i="21"/>
  <c r="E34" i="21"/>
  <c r="O32" i="21"/>
  <c r="N32" i="21"/>
  <c r="M32" i="21"/>
  <c r="S32" i="21" s="1"/>
  <c r="L32" i="21"/>
  <c r="R32" i="21" s="1"/>
  <c r="K32" i="21"/>
  <c r="J32" i="21"/>
  <c r="I32" i="21"/>
  <c r="H32" i="21"/>
  <c r="G32" i="21"/>
  <c r="F32" i="21"/>
  <c r="C32" i="21"/>
  <c r="B32" i="21"/>
  <c r="E32" i="21" s="1"/>
  <c r="S31" i="21"/>
  <c r="R31" i="21"/>
  <c r="Q31" i="21"/>
  <c r="P31" i="21"/>
  <c r="E31" i="21"/>
  <c r="U31" i="21" s="1"/>
  <c r="U30" i="21"/>
  <c r="S30" i="21"/>
  <c r="R30" i="21"/>
  <c r="Q30" i="21"/>
  <c r="P30" i="21"/>
  <c r="E30" i="21"/>
  <c r="T30" i="21" s="1"/>
  <c r="S29" i="21"/>
  <c r="R29" i="21"/>
  <c r="Q29" i="21"/>
  <c r="P29" i="21"/>
  <c r="E29" i="21"/>
  <c r="U29" i="21" s="1"/>
  <c r="S28" i="21"/>
  <c r="R28" i="21"/>
  <c r="Q28" i="21"/>
  <c r="P28" i="21"/>
  <c r="E28" i="21"/>
  <c r="U28" i="21" s="1"/>
  <c r="O26" i="21"/>
  <c r="N26" i="21"/>
  <c r="M26" i="21"/>
  <c r="S26" i="21" s="1"/>
  <c r="L26" i="21"/>
  <c r="R26" i="21" s="1"/>
  <c r="K26" i="21"/>
  <c r="J26" i="21"/>
  <c r="I26" i="21"/>
  <c r="H26" i="21"/>
  <c r="G26" i="21"/>
  <c r="F26" i="21"/>
  <c r="C26" i="21"/>
  <c r="E26" i="21" s="1"/>
  <c r="B26" i="21"/>
  <c r="S25" i="21"/>
  <c r="R25" i="21"/>
  <c r="Q25" i="21"/>
  <c r="P25" i="21"/>
  <c r="E25" i="21"/>
  <c r="U25" i="21" s="1"/>
  <c r="T24" i="21"/>
  <c r="S24" i="21"/>
  <c r="R24" i="21"/>
  <c r="Q24" i="21"/>
  <c r="P24" i="21"/>
  <c r="E24" i="21"/>
  <c r="U24" i="21" s="1"/>
  <c r="S23" i="21"/>
  <c r="R23" i="21"/>
  <c r="Q23" i="21"/>
  <c r="P23" i="21"/>
  <c r="E23" i="21"/>
  <c r="U22" i="21"/>
  <c r="T22" i="21"/>
  <c r="S22" i="21"/>
  <c r="R22" i="21"/>
  <c r="Q22" i="21"/>
  <c r="P22" i="21"/>
  <c r="E22" i="21"/>
  <c r="U21" i="21"/>
  <c r="S21" i="21"/>
  <c r="R21" i="21"/>
  <c r="Q21" i="21"/>
  <c r="P21" i="21"/>
  <c r="E21" i="21"/>
  <c r="T21" i="21" s="1"/>
  <c r="T20" i="21"/>
  <c r="S20" i="21"/>
  <c r="R20" i="21"/>
  <c r="Q20" i="21"/>
  <c r="P20" i="21"/>
  <c r="E20" i="21"/>
  <c r="U20" i="21" s="1"/>
  <c r="S19" i="21"/>
  <c r="R19" i="21"/>
  <c r="Q19" i="21"/>
  <c r="P19" i="21"/>
  <c r="E19" i="21"/>
  <c r="T19" i="21" s="1"/>
  <c r="O17" i="21"/>
  <c r="N17" i="21"/>
  <c r="R17" i="21" s="1"/>
  <c r="M17" i="21"/>
  <c r="S17" i="21" s="1"/>
  <c r="L17" i="21"/>
  <c r="K17" i="21"/>
  <c r="J17" i="21"/>
  <c r="I17" i="21"/>
  <c r="H17" i="21"/>
  <c r="P17" i="21" s="1"/>
  <c r="G17" i="21"/>
  <c r="F17" i="21"/>
  <c r="E17" i="21"/>
  <c r="C17" i="21"/>
  <c r="B17" i="21"/>
  <c r="S16" i="21"/>
  <c r="R16" i="21"/>
  <c r="Q16" i="21"/>
  <c r="P16" i="21"/>
  <c r="E16" i="21"/>
  <c r="T15" i="21"/>
  <c r="S15" i="21"/>
  <c r="R15" i="21"/>
  <c r="Q15" i="21"/>
  <c r="P15" i="21"/>
  <c r="E15" i="21"/>
  <c r="U15" i="21" s="1"/>
  <c r="U14" i="21"/>
  <c r="S14" i="21"/>
  <c r="R14" i="21"/>
  <c r="Q14" i="21"/>
  <c r="P14" i="21"/>
  <c r="E14" i="21"/>
  <c r="T14" i="21" s="1"/>
  <c r="U13" i="21"/>
  <c r="T13" i="21"/>
  <c r="S13" i="21"/>
  <c r="R13" i="21"/>
  <c r="Q13" i="21"/>
  <c r="P13" i="21"/>
  <c r="E13" i="21"/>
  <c r="U12" i="21"/>
  <c r="T12" i="21"/>
  <c r="S12" i="21"/>
  <c r="R12" i="21"/>
  <c r="Q12" i="21"/>
  <c r="P12" i="21"/>
  <c r="E12" i="21"/>
  <c r="U11" i="21"/>
  <c r="T11" i="21"/>
  <c r="S11" i="21"/>
  <c r="R11" i="21"/>
  <c r="Q11" i="21"/>
  <c r="P11" i="21"/>
  <c r="E11" i="21"/>
  <c r="S10" i="21"/>
  <c r="R10" i="21"/>
  <c r="Q10" i="21"/>
  <c r="P10" i="21"/>
  <c r="E10" i="21"/>
  <c r="U10" i="21" s="1"/>
  <c r="S9" i="21"/>
  <c r="R9" i="21"/>
  <c r="Q9" i="21"/>
  <c r="P9" i="21"/>
  <c r="E9" i="21"/>
  <c r="S96" i="20"/>
  <c r="R96" i="20"/>
  <c r="Q96" i="20"/>
  <c r="P96" i="20"/>
  <c r="E96" i="20"/>
  <c r="T96" i="20" s="1"/>
  <c r="U95" i="20"/>
  <c r="T95" i="20"/>
  <c r="S95" i="20"/>
  <c r="R95" i="20"/>
  <c r="Q95" i="20"/>
  <c r="P95" i="20"/>
  <c r="E95" i="20"/>
  <c r="U94" i="20"/>
  <c r="S94" i="20"/>
  <c r="R94" i="20"/>
  <c r="Q94" i="20"/>
  <c r="P94" i="20"/>
  <c r="E94" i="20"/>
  <c r="T94" i="20" s="1"/>
  <c r="U93" i="20"/>
  <c r="T93" i="20"/>
  <c r="S93" i="20"/>
  <c r="R93" i="20"/>
  <c r="Q93" i="20"/>
  <c r="P93" i="20"/>
  <c r="E93" i="20"/>
  <c r="S92" i="20"/>
  <c r="R92" i="20"/>
  <c r="Q92" i="20"/>
  <c r="P92" i="20"/>
  <c r="E92" i="20"/>
  <c r="U92" i="20" s="1"/>
  <c r="U91" i="20"/>
  <c r="T91" i="20"/>
  <c r="S91" i="20"/>
  <c r="R91" i="20"/>
  <c r="Q91" i="20"/>
  <c r="P91" i="20"/>
  <c r="E91" i="20"/>
  <c r="S90" i="20"/>
  <c r="R90" i="20"/>
  <c r="Q90" i="20"/>
  <c r="P90" i="20"/>
  <c r="E90" i="20"/>
  <c r="S89" i="20"/>
  <c r="R89" i="20"/>
  <c r="Q89" i="20"/>
  <c r="P89" i="20"/>
  <c r="E89" i="20"/>
  <c r="U89" i="20" s="1"/>
  <c r="S88" i="20"/>
  <c r="S87" i="20" s="1"/>
  <c r="R88" i="20"/>
  <c r="Q88" i="20"/>
  <c r="P88" i="20"/>
  <c r="E88" i="20"/>
  <c r="U88" i="20" s="1"/>
  <c r="V75" i="20"/>
  <c r="S75" i="20"/>
  <c r="O75" i="20"/>
  <c r="N75" i="20"/>
  <c r="M75" i="20"/>
  <c r="L75" i="20"/>
  <c r="K75" i="20"/>
  <c r="J75" i="20"/>
  <c r="I75" i="20"/>
  <c r="Q75" i="20" s="1"/>
  <c r="H75" i="20"/>
  <c r="G75" i="20"/>
  <c r="F75" i="20"/>
  <c r="C75" i="20"/>
  <c r="B75" i="20"/>
  <c r="V74" i="20"/>
  <c r="S74" i="20"/>
  <c r="R74" i="20"/>
  <c r="O74" i="20"/>
  <c r="N74" i="20"/>
  <c r="M74" i="20"/>
  <c r="L74" i="20"/>
  <c r="K74" i="20"/>
  <c r="J74" i="20"/>
  <c r="I74" i="20"/>
  <c r="Q74" i="20" s="1"/>
  <c r="H74" i="20"/>
  <c r="G74" i="20"/>
  <c r="F74" i="20"/>
  <c r="C74" i="20"/>
  <c r="B74" i="20"/>
  <c r="E74" i="20" s="1"/>
  <c r="V73" i="20"/>
  <c r="O73" i="20"/>
  <c r="N73" i="20"/>
  <c r="M73" i="20"/>
  <c r="S73" i="20" s="1"/>
  <c r="L73" i="20"/>
  <c r="R73" i="20" s="1"/>
  <c r="K73" i="20"/>
  <c r="J73" i="20"/>
  <c r="I73" i="20"/>
  <c r="Q73" i="20" s="1"/>
  <c r="H73" i="20"/>
  <c r="P73" i="20" s="1"/>
  <c r="G73" i="20"/>
  <c r="F73" i="20"/>
  <c r="C73" i="20"/>
  <c r="E73" i="20" s="1"/>
  <c r="B73" i="20"/>
  <c r="S72" i="20"/>
  <c r="R72" i="20"/>
  <c r="Q72" i="20"/>
  <c r="P72" i="20"/>
  <c r="E72" i="20"/>
  <c r="T71" i="20"/>
  <c r="S71" i="20"/>
  <c r="R71" i="20"/>
  <c r="Q71" i="20"/>
  <c r="P71" i="20"/>
  <c r="E71" i="20"/>
  <c r="U71" i="20" s="1"/>
  <c r="O69" i="20"/>
  <c r="N69" i="20"/>
  <c r="M69" i="20"/>
  <c r="S69" i="20" s="1"/>
  <c r="L69" i="20"/>
  <c r="K69" i="20"/>
  <c r="J69" i="20"/>
  <c r="I69" i="20"/>
  <c r="H69" i="20"/>
  <c r="G69" i="20"/>
  <c r="F69" i="20"/>
  <c r="C69" i="20"/>
  <c r="B69" i="20"/>
  <c r="S68" i="20"/>
  <c r="O68" i="20"/>
  <c r="N68" i="20"/>
  <c r="M68" i="20"/>
  <c r="L68" i="20"/>
  <c r="R68" i="20" s="1"/>
  <c r="K68" i="20"/>
  <c r="J68" i="20"/>
  <c r="I68" i="20"/>
  <c r="Q68" i="20" s="1"/>
  <c r="H68" i="20"/>
  <c r="G68" i="20"/>
  <c r="F68" i="20"/>
  <c r="C68" i="20"/>
  <c r="B68" i="20"/>
  <c r="E68" i="20" s="1"/>
  <c r="T67" i="20"/>
  <c r="S67" i="20"/>
  <c r="R67" i="20"/>
  <c r="Q67" i="20"/>
  <c r="P67" i="20"/>
  <c r="E67" i="20"/>
  <c r="U67" i="20" s="1"/>
  <c r="U66" i="20"/>
  <c r="S66" i="20"/>
  <c r="R66" i="20"/>
  <c r="Q66" i="20"/>
  <c r="P66" i="20"/>
  <c r="E66" i="20"/>
  <c r="T66" i="20" s="1"/>
  <c r="S65" i="20"/>
  <c r="R65" i="20"/>
  <c r="Q65" i="20"/>
  <c r="P65" i="20"/>
  <c r="E65" i="20"/>
  <c r="U65" i="20" s="1"/>
  <c r="S64" i="20"/>
  <c r="R64" i="20"/>
  <c r="Q64" i="20"/>
  <c r="P64" i="20"/>
  <c r="E64" i="20"/>
  <c r="T64" i="20" s="1"/>
  <c r="S63" i="20"/>
  <c r="R63" i="20"/>
  <c r="Q63" i="20"/>
  <c r="P63" i="20"/>
  <c r="E63" i="20"/>
  <c r="T63" i="20" s="1"/>
  <c r="O61" i="20"/>
  <c r="N61" i="20"/>
  <c r="M61" i="20"/>
  <c r="S61" i="20" s="1"/>
  <c r="L61" i="20"/>
  <c r="R61" i="20" s="1"/>
  <c r="K61" i="20"/>
  <c r="J61" i="20"/>
  <c r="I61" i="20"/>
  <c r="H61" i="20"/>
  <c r="C61" i="20"/>
  <c r="B61" i="20"/>
  <c r="T60" i="20"/>
  <c r="S60" i="20"/>
  <c r="R60" i="20"/>
  <c r="Q60" i="20"/>
  <c r="P60" i="20"/>
  <c r="E60" i="20"/>
  <c r="U60" i="20" s="1"/>
  <c r="U59" i="20"/>
  <c r="S59" i="20"/>
  <c r="R59" i="20"/>
  <c r="Q59" i="20"/>
  <c r="P59" i="20"/>
  <c r="E59" i="20"/>
  <c r="T59" i="20" s="1"/>
  <c r="S58" i="20"/>
  <c r="R58" i="20"/>
  <c r="Q58" i="20"/>
  <c r="P58" i="20"/>
  <c r="E58" i="20"/>
  <c r="U58" i="20" s="1"/>
  <c r="S57" i="20"/>
  <c r="R57" i="20"/>
  <c r="Q57" i="20"/>
  <c r="P57" i="20"/>
  <c r="E57" i="20"/>
  <c r="T57" i="20" s="1"/>
  <c r="S55" i="20"/>
  <c r="O55" i="20"/>
  <c r="N55" i="20"/>
  <c r="M55" i="20"/>
  <c r="L55" i="20"/>
  <c r="K55" i="20"/>
  <c r="J55" i="20"/>
  <c r="I55" i="20"/>
  <c r="H55" i="20"/>
  <c r="P55" i="20" s="1"/>
  <c r="G55" i="20"/>
  <c r="F55" i="20"/>
  <c r="C55" i="20"/>
  <c r="B55" i="20"/>
  <c r="T54" i="20"/>
  <c r="S54" i="20"/>
  <c r="R54" i="20"/>
  <c r="Q54" i="20"/>
  <c r="U54" i="20" s="1"/>
  <c r="P54" i="20"/>
  <c r="E54" i="20"/>
  <c r="S53" i="20"/>
  <c r="R53" i="20"/>
  <c r="Q53" i="20"/>
  <c r="U53" i="20" s="1"/>
  <c r="P53" i="20"/>
  <c r="T53" i="20" s="1"/>
  <c r="E53" i="20"/>
  <c r="T52" i="20"/>
  <c r="S52" i="20"/>
  <c r="R52" i="20"/>
  <c r="Q52" i="20"/>
  <c r="P52" i="20"/>
  <c r="E52" i="20"/>
  <c r="U52" i="20" s="1"/>
  <c r="T51" i="20"/>
  <c r="S51" i="20"/>
  <c r="R51" i="20"/>
  <c r="Q51" i="20"/>
  <c r="P51" i="20"/>
  <c r="E51" i="20"/>
  <c r="U51" i="20" s="1"/>
  <c r="S50" i="20"/>
  <c r="R50" i="20"/>
  <c r="Q50" i="20"/>
  <c r="P50" i="20"/>
  <c r="E50" i="20"/>
  <c r="T50" i="20" s="1"/>
  <c r="S49" i="20"/>
  <c r="R49" i="20"/>
  <c r="Q49" i="20"/>
  <c r="P49" i="20"/>
  <c r="E49" i="20"/>
  <c r="U49" i="20" s="1"/>
  <c r="U48" i="20"/>
  <c r="T48" i="20"/>
  <c r="S48" i="20"/>
  <c r="R48" i="20"/>
  <c r="Q48" i="20"/>
  <c r="P48" i="20"/>
  <c r="E48" i="20"/>
  <c r="S47" i="20"/>
  <c r="R47" i="20"/>
  <c r="Q47" i="20"/>
  <c r="P47" i="20"/>
  <c r="E47" i="20"/>
  <c r="U47" i="20" s="1"/>
  <c r="T46" i="20"/>
  <c r="S46" i="20"/>
  <c r="R46" i="20"/>
  <c r="Q46" i="20"/>
  <c r="P46" i="20"/>
  <c r="E46" i="20"/>
  <c r="U46" i="20" s="1"/>
  <c r="U45" i="20"/>
  <c r="T45" i="20"/>
  <c r="S45" i="20"/>
  <c r="R45" i="20"/>
  <c r="Q45" i="20"/>
  <c r="P45" i="20"/>
  <c r="E45" i="20"/>
  <c r="T44" i="20"/>
  <c r="S44" i="20"/>
  <c r="R44" i="20"/>
  <c r="Q44" i="20"/>
  <c r="P44" i="20"/>
  <c r="E44" i="20"/>
  <c r="U44" i="20" s="1"/>
  <c r="R42" i="20"/>
  <c r="O42" i="20"/>
  <c r="N42" i="20"/>
  <c r="M42" i="20"/>
  <c r="S42" i="20" s="1"/>
  <c r="L42" i="20"/>
  <c r="K42" i="20"/>
  <c r="J42" i="20"/>
  <c r="I42" i="20"/>
  <c r="H42" i="20"/>
  <c r="G42" i="20"/>
  <c r="F42" i="20"/>
  <c r="C42" i="20"/>
  <c r="E42" i="20" s="1"/>
  <c r="B42" i="20"/>
  <c r="U41" i="20"/>
  <c r="S41" i="20"/>
  <c r="R41" i="20"/>
  <c r="Q41" i="20"/>
  <c r="P41" i="20"/>
  <c r="E41" i="20"/>
  <c r="T41" i="20" s="1"/>
  <c r="T40" i="20"/>
  <c r="S40" i="20"/>
  <c r="R40" i="20"/>
  <c r="Q40" i="20"/>
  <c r="P40" i="20"/>
  <c r="E40" i="20"/>
  <c r="U40" i="20" s="1"/>
  <c r="S39" i="20"/>
  <c r="R39" i="20"/>
  <c r="Q39" i="20"/>
  <c r="P39" i="20"/>
  <c r="E39" i="20"/>
  <c r="T39" i="20" s="1"/>
  <c r="S38" i="20"/>
  <c r="R38" i="20"/>
  <c r="Q38" i="20"/>
  <c r="P38" i="20"/>
  <c r="T38" i="20" s="1"/>
  <c r="E38" i="20"/>
  <c r="U38" i="20" s="1"/>
  <c r="S37" i="20"/>
  <c r="R37" i="20"/>
  <c r="Q37" i="20"/>
  <c r="P37" i="20"/>
  <c r="E37" i="20"/>
  <c r="O35" i="20"/>
  <c r="N35" i="20"/>
  <c r="M35" i="20"/>
  <c r="S35" i="20" s="1"/>
  <c r="L35" i="20"/>
  <c r="R35" i="20" s="1"/>
  <c r="K35" i="20"/>
  <c r="J35" i="20"/>
  <c r="I35" i="20"/>
  <c r="Q35" i="20" s="1"/>
  <c r="H35" i="20"/>
  <c r="G35" i="20"/>
  <c r="F35" i="20"/>
  <c r="C35" i="20"/>
  <c r="E35" i="20" s="1"/>
  <c r="B35" i="20"/>
  <c r="S34" i="20"/>
  <c r="R34" i="20"/>
  <c r="Q34" i="20"/>
  <c r="P34" i="20"/>
  <c r="E34" i="20"/>
  <c r="O32" i="20"/>
  <c r="N32" i="20"/>
  <c r="M32" i="20"/>
  <c r="S32" i="20" s="1"/>
  <c r="L32" i="20"/>
  <c r="R32" i="20" s="1"/>
  <c r="K32" i="20"/>
  <c r="J32" i="20"/>
  <c r="I32" i="20"/>
  <c r="H32" i="20"/>
  <c r="G32" i="20"/>
  <c r="F32" i="20"/>
  <c r="C32" i="20"/>
  <c r="E32" i="20" s="1"/>
  <c r="B32" i="20"/>
  <c r="S31" i="20"/>
  <c r="R31" i="20"/>
  <c r="Q31" i="20"/>
  <c r="P31" i="20"/>
  <c r="E31" i="20"/>
  <c r="T30" i="20"/>
  <c r="S30" i="20"/>
  <c r="R30" i="20"/>
  <c r="Q30" i="20"/>
  <c r="P30" i="20"/>
  <c r="E30" i="20"/>
  <c r="U30" i="20" s="1"/>
  <c r="U29" i="20"/>
  <c r="S29" i="20"/>
  <c r="R29" i="20"/>
  <c r="Q29" i="20"/>
  <c r="P29" i="20"/>
  <c r="E29" i="20"/>
  <c r="T29" i="20" s="1"/>
  <c r="U28" i="20"/>
  <c r="S28" i="20"/>
  <c r="R28" i="20"/>
  <c r="Q28" i="20"/>
  <c r="P28" i="20"/>
  <c r="E28" i="20"/>
  <c r="T28" i="20" s="1"/>
  <c r="O26" i="20"/>
  <c r="N26" i="20"/>
  <c r="M26" i="20"/>
  <c r="S26" i="20" s="1"/>
  <c r="L26" i="20"/>
  <c r="R26" i="20" s="1"/>
  <c r="K26" i="20"/>
  <c r="J26" i="20"/>
  <c r="I26" i="20"/>
  <c r="Q26" i="20" s="1"/>
  <c r="H26" i="20"/>
  <c r="G26" i="20"/>
  <c r="F26" i="20"/>
  <c r="C26" i="20"/>
  <c r="B26" i="20"/>
  <c r="S25" i="20"/>
  <c r="R25" i="20"/>
  <c r="Q25" i="20"/>
  <c r="P25" i="20"/>
  <c r="E25" i="20"/>
  <c r="U25" i="20" s="1"/>
  <c r="S24" i="20"/>
  <c r="R24" i="20"/>
  <c r="Q24" i="20"/>
  <c r="P24" i="20"/>
  <c r="E24" i="20"/>
  <c r="T24" i="20" s="1"/>
  <c r="S23" i="20"/>
  <c r="R23" i="20"/>
  <c r="Q23" i="20"/>
  <c r="P23" i="20"/>
  <c r="E23" i="20"/>
  <c r="U23" i="20" s="1"/>
  <c r="S22" i="20"/>
  <c r="R22" i="20"/>
  <c r="Q22" i="20"/>
  <c r="P22" i="20"/>
  <c r="E22" i="20"/>
  <c r="T21" i="20"/>
  <c r="S21" i="20"/>
  <c r="R21" i="20"/>
  <c r="Q21" i="20"/>
  <c r="P21" i="20"/>
  <c r="E21" i="20"/>
  <c r="U21" i="20" s="1"/>
  <c r="U20" i="20"/>
  <c r="S20" i="20"/>
  <c r="R20" i="20"/>
  <c r="Q20" i="20"/>
  <c r="P20" i="20"/>
  <c r="E20" i="20"/>
  <c r="T20" i="20" s="1"/>
  <c r="U19" i="20"/>
  <c r="T19" i="20"/>
  <c r="S19" i="20"/>
  <c r="R19" i="20"/>
  <c r="Q19" i="20"/>
  <c r="P19" i="20"/>
  <c r="E19" i="20"/>
  <c r="S17" i="20"/>
  <c r="R17" i="20"/>
  <c r="O17" i="20"/>
  <c r="N17" i="20"/>
  <c r="M17" i="20"/>
  <c r="L17" i="20"/>
  <c r="K17" i="20"/>
  <c r="J17" i="20"/>
  <c r="I17" i="20"/>
  <c r="Q17" i="20" s="1"/>
  <c r="H17" i="20"/>
  <c r="P17" i="20" s="1"/>
  <c r="G17" i="20"/>
  <c r="F17" i="20"/>
  <c r="C17" i="20"/>
  <c r="B17" i="20"/>
  <c r="E17" i="20" s="1"/>
  <c r="U16" i="20"/>
  <c r="T16" i="20"/>
  <c r="S16" i="20"/>
  <c r="R16" i="20"/>
  <c r="Q16" i="20"/>
  <c r="P16" i="20"/>
  <c r="E16" i="20"/>
  <c r="U15" i="20"/>
  <c r="T15" i="20"/>
  <c r="S15" i="20"/>
  <c r="R15" i="20"/>
  <c r="Q15" i="20"/>
  <c r="P15" i="20"/>
  <c r="E15" i="20"/>
  <c r="U14" i="20"/>
  <c r="T14" i="20"/>
  <c r="S14" i="20"/>
  <c r="R14" i="20"/>
  <c r="Q14" i="20"/>
  <c r="P14" i="20"/>
  <c r="E14" i="20"/>
  <c r="S13" i="20"/>
  <c r="R13" i="20"/>
  <c r="Q13" i="20"/>
  <c r="P13" i="20"/>
  <c r="E13" i="20"/>
  <c r="U13" i="20" s="1"/>
  <c r="S12" i="20"/>
  <c r="R12" i="20"/>
  <c r="Q12" i="20"/>
  <c r="P12" i="20"/>
  <c r="E12" i="20"/>
  <c r="S11" i="20"/>
  <c r="R11" i="20"/>
  <c r="Q11" i="20"/>
  <c r="P11" i="20"/>
  <c r="E11" i="20"/>
  <c r="T11" i="20" s="1"/>
  <c r="U10" i="20"/>
  <c r="T10" i="20"/>
  <c r="S10" i="20"/>
  <c r="R10" i="20"/>
  <c r="Q10" i="20"/>
  <c r="P10" i="20"/>
  <c r="E10" i="20"/>
  <c r="U9" i="20"/>
  <c r="T9" i="20"/>
  <c r="S9" i="20"/>
  <c r="R9" i="20"/>
  <c r="Q9" i="20"/>
  <c r="P9" i="20"/>
  <c r="E9" i="20"/>
  <c r="U96" i="19"/>
  <c r="T96" i="19"/>
  <c r="S96" i="19"/>
  <c r="R96" i="19"/>
  <c r="Q96" i="19"/>
  <c r="P96" i="19"/>
  <c r="E96" i="19"/>
  <c r="S95" i="19"/>
  <c r="R95" i="19"/>
  <c r="Q95" i="19"/>
  <c r="P95" i="19"/>
  <c r="E95" i="19"/>
  <c r="U95" i="19" s="1"/>
  <c r="U94" i="19"/>
  <c r="T94" i="19"/>
  <c r="S94" i="19"/>
  <c r="R94" i="19"/>
  <c r="Q94" i="19"/>
  <c r="P94" i="19"/>
  <c r="E94" i="19"/>
  <c r="S93" i="19"/>
  <c r="R93" i="19"/>
  <c r="Q93" i="19"/>
  <c r="P93" i="19"/>
  <c r="E93" i="19"/>
  <c r="S92" i="19"/>
  <c r="R92" i="19"/>
  <c r="Q92" i="19"/>
  <c r="P92" i="19"/>
  <c r="E92" i="19"/>
  <c r="U92" i="19" s="1"/>
  <c r="U91" i="19"/>
  <c r="S91" i="19"/>
  <c r="R91" i="19"/>
  <c r="Q91" i="19"/>
  <c r="P91" i="19"/>
  <c r="E91" i="19"/>
  <c r="T91" i="19" s="1"/>
  <c r="U90" i="19"/>
  <c r="T90" i="19"/>
  <c r="S90" i="19"/>
  <c r="R90" i="19"/>
  <c r="Q90" i="19"/>
  <c r="P90" i="19"/>
  <c r="E90" i="19"/>
  <c r="S89" i="19"/>
  <c r="R89" i="19"/>
  <c r="Q89" i="19"/>
  <c r="P89" i="19"/>
  <c r="E89" i="19"/>
  <c r="U89" i="19" s="1"/>
  <c r="T88" i="19"/>
  <c r="S88" i="19"/>
  <c r="R88" i="19"/>
  <c r="Q88" i="19"/>
  <c r="P88" i="19"/>
  <c r="P87" i="19" s="1"/>
  <c r="E88" i="19"/>
  <c r="O75" i="19"/>
  <c r="N75" i="19"/>
  <c r="M75" i="19"/>
  <c r="L75" i="19"/>
  <c r="K75" i="19"/>
  <c r="J75" i="19"/>
  <c r="I75" i="19"/>
  <c r="H75" i="19"/>
  <c r="P75" i="19" s="1"/>
  <c r="G75" i="19"/>
  <c r="F75" i="19"/>
  <c r="C75" i="19"/>
  <c r="B75" i="19"/>
  <c r="O74" i="19"/>
  <c r="N74" i="19"/>
  <c r="M74" i="19"/>
  <c r="S74" i="19" s="1"/>
  <c r="L74" i="19"/>
  <c r="K74" i="19"/>
  <c r="J74" i="19"/>
  <c r="I74" i="19"/>
  <c r="Q74" i="19" s="1"/>
  <c r="H74" i="19"/>
  <c r="G74" i="19"/>
  <c r="F74" i="19"/>
  <c r="C74" i="19"/>
  <c r="E74" i="19" s="1"/>
  <c r="B74" i="19"/>
  <c r="Q73" i="19"/>
  <c r="O73" i="19"/>
  <c r="S73" i="19" s="1"/>
  <c r="N73" i="19"/>
  <c r="M73" i="19"/>
  <c r="L73" i="19"/>
  <c r="R73" i="19" s="1"/>
  <c r="K73" i="19"/>
  <c r="J73" i="19"/>
  <c r="I73" i="19"/>
  <c r="H73" i="19"/>
  <c r="G73" i="19"/>
  <c r="F73" i="19"/>
  <c r="C73" i="19"/>
  <c r="E73" i="19" s="1"/>
  <c r="B73" i="19"/>
  <c r="S72" i="19"/>
  <c r="R72" i="19"/>
  <c r="Q72" i="19"/>
  <c r="P72" i="19"/>
  <c r="E72" i="19"/>
  <c r="U72" i="19" s="1"/>
  <c r="S71" i="19"/>
  <c r="R71" i="19"/>
  <c r="Q71" i="19"/>
  <c r="P71" i="19"/>
  <c r="T71" i="19" s="1"/>
  <c r="E71" i="19"/>
  <c r="O69" i="19"/>
  <c r="N69" i="19"/>
  <c r="M69" i="19"/>
  <c r="L69" i="19"/>
  <c r="K69" i="19"/>
  <c r="J69" i="19"/>
  <c r="I69" i="19"/>
  <c r="H69" i="19"/>
  <c r="G69" i="19"/>
  <c r="F69" i="19"/>
  <c r="C69" i="19"/>
  <c r="B69" i="19"/>
  <c r="O68" i="19"/>
  <c r="N68" i="19"/>
  <c r="M68" i="19"/>
  <c r="S68" i="19" s="1"/>
  <c r="L68" i="19"/>
  <c r="R68" i="19" s="1"/>
  <c r="K68" i="19"/>
  <c r="J68" i="19"/>
  <c r="I68" i="19"/>
  <c r="H68" i="19"/>
  <c r="G68" i="19"/>
  <c r="F68" i="19"/>
  <c r="C68" i="19"/>
  <c r="E68" i="19" s="1"/>
  <c r="B68" i="19"/>
  <c r="T67" i="19"/>
  <c r="S67" i="19"/>
  <c r="R67" i="19"/>
  <c r="Q67" i="19"/>
  <c r="P67" i="19"/>
  <c r="E67" i="19"/>
  <c r="U67" i="19" s="1"/>
  <c r="S66" i="19"/>
  <c r="R66" i="19"/>
  <c r="Q66" i="19"/>
  <c r="P66" i="19"/>
  <c r="E66" i="19"/>
  <c r="T65" i="19"/>
  <c r="S65" i="19"/>
  <c r="R65" i="19"/>
  <c r="Q65" i="19"/>
  <c r="P65" i="19"/>
  <c r="E65" i="19"/>
  <c r="U65" i="19" s="1"/>
  <c r="S64" i="19"/>
  <c r="R64" i="19"/>
  <c r="Q64" i="19"/>
  <c r="P64" i="19"/>
  <c r="E64" i="19"/>
  <c r="T64" i="19" s="1"/>
  <c r="S63" i="19"/>
  <c r="R63" i="19"/>
  <c r="Q63" i="19"/>
  <c r="P63" i="19"/>
  <c r="E63" i="19"/>
  <c r="T63" i="19" s="1"/>
  <c r="O61" i="19"/>
  <c r="N61" i="19"/>
  <c r="M61" i="19"/>
  <c r="S61" i="19" s="1"/>
  <c r="L61" i="19"/>
  <c r="R61" i="19" s="1"/>
  <c r="K61" i="19"/>
  <c r="J61" i="19"/>
  <c r="I61" i="19"/>
  <c r="H61" i="19"/>
  <c r="C61" i="19"/>
  <c r="B61" i="19"/>
  <c r="S60" i="19"/>
  <c r="R60" i="19"/>
  <c r="Q60" i="19"/>
  <c r="P60" i="19"/>
  <c r="E60" i="19"/>
  <c r="U60" i="19" s="1"/>
  <c r="S59" i="19"/>
  <c r="R59" i="19"/>
  <c r="Q59" i="19"/>
  <c r="P59" i="19"/>
  <c r="E59" i="19"/>
  <c r="S58" i="19"/>
  <c r="R58" i="19"/>
  <c r="Q58" i="19"/>
  <c r="P58" i="19"/>
  <c r="E58" i="19"/>
  <c r="U58" i="19" s="1"/>
  <c r="S57" i="19"/>
  <c r="R57" i="19"/>
  <c r="Q57" i="19"/>
  <c r="P57" i="19"/>
  <c r="E57" i="19"/>
  <c r="T57" i="19" s="1"/>
  <c r="S55" i="19"/>
  <c r="O55" i="19"/>
  <c r="N55" i="19"/>
  <c r="M55" i="19"/>
  <c r="L55" i="19"/>
  <c r="R55" i="19" s="1"/>
  <c r="K55" i="19"/>
  <c r="J55" i="19"/>
  <c r="I55" i="19"/>
  <c r="H55" i="19"/>
  <c r="G55" i="19"/>
  <c r="F55" i="19"/>
  <c r="C55" i="19"/>
  <c r="B55" i="19"/>
  <c r="U54" i="19"/>
  <c r="S54" i="19"/>
  <c r="R54" i="19"/>
  <c r="Q54" i="19"/>
  <c r="P54" i="19"/>
  <c r="E54" i="19"/>
  <c r="T54" i="19" s="1"/>
  <c r="U53" i="19"/>
  <c r="T53" i="19"/>
  <c r="S53" i="19"/>
  <c r="R53" i="19"/>
  <c r="Q53" i="19"/>
  <c r="P53" i="19"/>
  <c r="E53" i="19"/>
  <c r="S52" i="19"/>
  <c r="R52" i="19"/>
  <c r="Q52" i="19"/>
  <c r="P52" i="19"/>
  <c r="E52" i="19"/>
  <c r="U52" i="19" s="1"/>
  <c r="U51" i="19"/>
  <c r="S51" i="19"/>
  <c r="R51" i="19"/>
  <c r="Q51" i="19"/>
  <c r="P51" i="19"/>
  <c r="E51" i="19"/>
  <c r="T51" i="19" s="1"/>
  <c r="S50" i="19"/>
  <c r="R50" i="19"/>
  <c r="Q50" i="19"/>
  <c r="P50" i="19"/>
  <c r="E50" i="19"/>
  <c r="S49" i="19"/>
  <c r="R49" i="19"/>
  <c r="Q49" i="19"/>
  <c r="P49" i="19"/>
  <c r="E49" i="19"/>
  <c r="S48" i="19"/>
  <c r="R48" i="19"/>
  <c r="Q48" i="19"/>
  <c r="P48" i="19"/>
  <c r="E48" i="19"/>
  <c r="U47" i="19"/>
  <c r="T47" i="19"/>
  <c r="S47" i="19"/>
  <c r="R47" i="19"/>
  <c r="Q47" i="19"/>
  <c r="P47" i="19"/>
  <c r="E47" i="19"/>
  <c r="U46" i="19"/>
  <c r="T46" i="19"/>
  <c r="S46" i="19"/>
  <c r="R46" i="19"/>
  <c r="Q46" i="19"/>
  <c r="P46" i="19"/>
  <c r="E46" i="19"/>
  <c r="U45" i="19"/>
  <c r="T45" i="19"/>
  <c r="S45" i="19"/>
  <c r="R45" i="19"/>
  <c r="Q45" i="19"/>
  <c r="P45" i="19"/>
  <c r="E45" i="19"/>
  <c r="S44" i="19"/>
  <c r="R44" i="19"/>
  <c r="Q44" i="19"/>
  <c r="P44" i="19"/>
  <c r="E44" i="19"/>
  <c r="O42" i="19"/>
  <c r="N42" i="19"/>
  <c r="M42" i="19"/>
  <c r="S42" i="19" s="1"/>
  <c r="L42" i="19"/>
  <c r="R42" i="19" s="1"/>
  <c r="K42" i="19"/>
  <c r="J42" i="19"/>
  <c r="I42" i="19"/>
  <c r="Q42" i="19" s="1"/>
  <c r="H42" i="19"/>
  <c r="G42" i="19"/>
  <c r="F42" i="19"/>
  <c r="C42" i="19"/>
  <c r="B42" i="19"/>
  <c r="E42" i="19" s="1"/>
  <c r="T41" i="19"/>
  <c r="S41" i="19"/>
  <c r="R41" i="19"/>
  <c r="Q41" i="19"/>
  <c r="P41" i="19"/>
  <c r="E41" i="19"/>
  <c r="U41" i="19" s="1"/>
  <c r="S40" i="19"/>
  <c r="R40" i="19"/>
  <c r="Q40" i="19"/>
  <c r="U40" i="19" s="1"/>
  <c r="P40" i="19"/>
  <c r="T40" i="19" s="1"/>
  <c r="E40" i="19"/>
  <c r="S39" i="19"/>
  <c r="R39" i="19"/>
  <c r="Q39" i="19"/>
  <c r="P39" i="19"/>
  <c r="E39" i="19"/>
  <c r="T38" i="19"/>
  <c r="S38" i="19"/>
  <c r="R38" i="19"/>
  <c r="Q38" i="19"/>
  <c r="P38" i="19"/>
  <c r="E38" i="19"/>
  <c r="U38" i="19" s="1"/>
  <c r="U37" i="19"/>
  <c r="S37" i="19"/>
  <c r="R37" i="19"/>
  <c r="Q37" i="19"/>
  <c r="P37" i="19"/>
  <c r="E37" i="19"/>
  <c r="S35" i="19"/>
  <c r="O35" i="19"/>
  <c r="N35" i="19"/>
  <c r="M35" i="19"/>
  <c r="L35" i="19"/>
  <c r="R35" i="19" s="1"/>
  <c r="K35" i="19"/>
  <c r="J35" i="19"/>
  <c r="I35" i="19"/>
  <c r="H35" i="19"/>
  <c r="G35" i="19"/>
  <c r="F35" i="19"/>
  <c r="C35" i="19"/>
  <c r="E35" i="19" s="1"/>
  <c r="B35" i="19"/>
  <c r="U34" i="19"/>
  <c r="S34" i="19"/>
  <c r="R34" i="19"/>
  <c r="Q34" i="19"/>
  <c r="P34" i="19"/>
  <c r="E34" i="19"/>
  <c r="T34" i="19" s="1"/>
  <c r="O32" i="19"/>
  <c r="N32" i="19"/>
  <c r="M32" i="19"/>
  <c r="S32" i="19" s="1"/>
  <c r="L32" i="19"/>
  <c r="R32" i="19" s="1"/>
  <c r="K32" i="19"/>
  <c r="J32" i="19"/>
  <c r="I32" i="19"/>
  <c r="H32" i="19"/>
  <c r="G32" i="19"/>
  <c r="F32" i="19"/>
  <c r="E32" i="19"/>
  <c r="C32" i="19"/>
  <c r="B32" i="19"/>
  <c r="U31" i="19"/>
  <c r="S31" i="19"/>
  <c r="R31" i="19"/>
  <c r="Q31" i="19"/>
  <c r="P31" i="19"/>
  <c r="E31" i="19"/>
  <c r="T31" i="19" s="1"/>
  <c r="U30" i="19"/>
  <c r="S30" i="19"/>
  <c r="R30" i="19"/>
  <c r="Q30" i="19"/>
  <c r="P30" i="19"/>
  <c r="E30" i="19"/>
  <c r="T30" i="19" s="1"/>
  <c r="T29" i="19"/>
  <c r="S29" i="19"/>
  <c r="R29" i="19"/>
  <c r="Q29" i="19"/>
  <c r="P29" i="19"/>
  <c r="E29" i="19"/>
  <c r="U29" i="19" s="1"/>
  <c r="U28" i="19"/>
  <c r="T28" i="19"/>
  <c r="S28" i="19"/>
  <c r="R28" i="19"/>
  <c r="Q28" i="19"/>
  <c r="P28" i="19"/>
  <c r="E28" i="19"/>
  <c r="S26" i="19"/>
  <c r="R26" i="19"/>
  <c r="O26" i="19"/>
  <c r="N26" i="19"/>
  <c r="M26" i="19"/>
  <c r="L26" i="19"/>
  <c r="K26" i="19"/>
  <c r="J26" i="19"/>
  <c r="I26" i="19"/>
  <c r="Q26" i="19" s="1"/>
  <c r="H26" i="19"/>
  <c r="G26" i="19"/>
  <c r="F26" i="19"/>
  <c r="C26" i="19"/>
  <c r="B26" i="19"/>
  <c r="S25" i="19"/>
  <c r="R25" i="19"/>
  <c r="Q25" i="19"/>
  <c r="P25" i="19"/>
  <c r="E25" i="19"/>
  <c r="T25" i="19" s="1"/>
  <c r="U24" i="19"/>
  <c r="S24" i="19"/>
  <c r="R24" i="19"/>
  <c r="Q24" i="19"/>
  <c r="P24" i="19"/>
  <c r="E24" i="19"/>
  <c r="T24" i="19" s="1"/>
  <c r="U23" i="19"/>
  <c r="T23" i="19"/>
  <c r="S23" i="19"/>
  <c r="R23" i="19"/>
  <c r="Q23" i="19"/>
  <c r="P23" i="19"/>
  <c r="E23" i="19"/>
  <c r="T22" i="19"/>
  <c r="S22" i="19"/>
  <c r="R22" i="19"/>
  <c r="Q22" i="19"/>
  <c r="P22" i="19"/>
  <c r="E22" i="19"/>
  <c r="U22" i="19" s="1"/>
  <c r="T21" i="19"/>
  <c r="S21" i="19"/>
  <c r="R21" i="19"/>
  <c r="Q21" i="19"/>
  <c r="P21" i="19"/>
  <c r="E21" i="19"/>
  <c r="U21" i="19" s="1"/>
  <c r="U20" i="19"/>
  <c r="S20" i="19"/>
  <c r="R20" i="19"/>
  <c r="Q20" i="19"/>
  <c r="P20" i="19"/>
  <c r="E20" i="19"/>
  <c r="T20" i="19" s="1"/>
  <c r="U19" i="19"/>
  <c r="S19" i="19"/>
  <c r="R19" i="19"/>
  <c r="Q19" i="19"/>
  <c r="P19" i="19"/>
  <c r="E19" i="19"/>
  <c r="T19" i="19" s="1"/>
  <c r="R17" i="19"/>
  <c r="Q17" i="19"/>
  <c r="O17" i="19"/>
  <c r="N17" i="19"/>
  <c r="M17" i="19"/>
  <c r="L17" i="19"/>
  <c r="K17" i="19"/>
  <c r="J17" i="19"/>
  <c r="I17" i="19"/>
  <c r="H17" i="19"/>
  <c r="P17" i="19" s="1"/>
  <c r="G17" i="19"/>
  <c r="F17" i="19"/>
  <c r="E17" i="19"/>
  <c r="C17" i="19"/>
  <c r="B17" i="19"/>
  <c r="U16" i="19"/>
  <c r="T16" i="19"/>
  <c r="S16" i="19"/>
  <c r="R16" i="19"/>
  <c r="Q16" i="19"/>
  <c r="P16" i="19"/>
  <c r="E16" i="19"/>
  <c r="U15" i="19"/>
  <c r="S15" i="19"/>
  <c r="R15" i="19"/>
  <c r="Q15" i="19"/>
  <c r="P15" i="19"/>
  <c r="E15" i="19"/>
  <c r="T15" i="19" s="1"/>
  <c r="T14" i="19"/>
  <c r="S14" i="19"/>
  <c r="R14" i="19"/>
  <c r="Q14" i="19"/>
  <c r="P14" i="19"/>
  <c r="E14" i="19"/>
  <c r="U14" i="19" s="1"/>
  <c r="S13" i="19"/>
  <c r="R13" i="19"/>
  <c r="Q13" i="19"/>
  <c r="P13" i="19"/>
  <c r="E13" i="19"/>
  <c r="T13" i="19" s="1"/>
  <c r="U12" i="19"/>
  <c r="T12" i="19"/>
  <c r="S12" i="19"/>
  <c r="R12" i="19"/>
  <c r="Q12" i="19"/>
  <c r="P12" i="19"/>
  <c r="E12" i="19"/>
  <c r="U11" i="19"/>
  <c r="S11" i="19"/>
  <c r="R11" i="19"/>
  <c r="Q11" i="19"/>
  <c r="P11" i="19"/>
  <c r="E11" i="19"/>
  <c r="T11" i="19" s="1"/>
  <c r="T10" i="19"/>
  <c r="S10" i="19"/>
  <c r="R10" i="19"/>
  <c r="Q10" i="19"/>
  <c r="P10" i="19"/>
  <c r="E10" i="19"/>
  <c r="S9" i="19"/>
  <c r="R9" i="19"/>
  <c r="Q9" i="19"/>
  <c r="P9" i="19"/>
  <c r="E9" i="19"/>
  <c r="T96" i="18"/>
  <c r="S96" i="18"/>
  <c r="R96" i="18"/>
  <c r="Q96" i="18"/>
  <c r="P96" i="18"/>
  <c r="E96" i="18"/>
  <c r="U96" i="18" s="1"/>
  <c r="S95" i="18"/>
  <c r="R95" i="18"/>
  <c r="Q95" i="18"/>
  <c r="P95" i="18"/>
  <c r="E95" i="18"/>
  <c r="T95" i="18" s="1"/>
  <c r="S94" i="18"/>
  <c r="R94" i="18"/>
  <c r="Q94" i="18"/>
  <c r="P94" i="18"/>
  <c r="E94" i="18"/>
  <c r="S93" i="18"/>
  <c r="R93" i="18"/>
  <c r="Q93" i="18"/>
  <c r="P93" i="18"/>
  <c r="E93" i="18"/>
  <c r="T93" i="18" s="1"/>
  <c r="U92" i="18"/>
  <c r="T92" i="18"/>
  <c r="S92" i="18"/>
  <c r="R92" i="18"/>
  <c r="Q92" i="18"/>
  <c r="P92" i="18"/>
  <c r="E92" i="18"/>
  <c r="U91" i="18"/>
  <c r="T91" i="18"/>
  <c r="S91" i="18"/>
  <c r="R91" i="18"/>
  <c r="Q91" i="18"/>
  <c r="P91" i="18"/>
  <c r="E91" i="18"/>
  <c r="S90" i="18"/>
  <c r="R90" i="18"/>
  <c r="Q90" i="18"/>
  <c r="P90" i="18"/>
  <c r="E90" i="18"/>
  <c r="S89" i="18"/>
  <c r="R89" i="18"/>
  <c r="Q89" i="18"/>
  <c r="P89" i="18"/>
  <c r="E89" i="18"/>
  <c r="T88" i="18"/>
  <c r="S88" i="18"/>
  <c r="R88" i="18"/>
  <c r="Q88" i="18"/>
  <c r="P88" i="18"/>
  <c r="E88" i="18"/>
  <c r="O75" i="18"/>
  <c r="N75" i="18"/>
  <c r="M75" i="18"/>
  <c r="S75" i="18" s="1"/>
  <c r="L75" i="18"/>
  <c r="K75" i="18"/>
  <c r="J75" i="18"/>
  <c r="I75" i="18"/>
  <c r="H75" i="18"/>
  <c r="G75" i="18"/>
  <c r="F75" i="18"/>
  <c r="C75" i="18"/>
  <c r="B75" i="18"/>
  <c r="S74" i="18"/>
  <c r="O74" i="18"/>
  <c r="N74" i="18"/>
  <c r="M74" i="18"/>
  <c r="L74" i="18"/>
  <c r="R74" i="18" s="1"/>
  <c r="K74" i="18"/>
  <c r="J74" i="18"/>
  <c r="I74" i="18"/>
  <c r="H74" i="18"/>
  <c r="G74" i="18"/>
  <c r="F74" i="18"/>
  <c r="C74" i="18"/>
  <c r="B74" i="18"/>
  <c r="E74" i="18" s="1"/>
  <c r="S73" i="18"/>
  <c r="O73" i="18"/>
  <c r="N73" i="18"/>
  <c r="M73" i="18"/>
  <c r="L73" i="18"/>
  <c r="R73" i="18" s="1"/>
  <c r="K73" i="18"/>
  <c r="J73" i="18"/>
  <c r="I73" i="18"/>
  <c r="H73" i="18"/>
  <c r="P73" i="18" s="1"/>
  <c r="G73" i="18"/>
  <c r="F73" i="18"/>
  <c r="C73" i="18"/>
  <c r="B73" i="18"/>
  <c r="E73" i="18" s="1"/>
  <c r="T72" i="18"/>
  <c r="S72" i="18"/>
  <c r="R72" i="18"/>
  <c r="Q72" i="18"/>
  <c r="P72" i="18"/>
  <c r="E72" i="18"/>
  <c r="U72" i="18" s="1"/>
  <c r="U71" i="18"/>
  <c r="S71" i="18"/>
  <c r="R71" i="18"/>
  <c r="Q71" i="18"/>
  <c r="P71" i="18"/>
  <c r="E71" i="18"/>
  <c r="O69" i="18"/>
  <c r="N69" i="18"/>
  <c r="M69" i="18"/>
  <c r="L69" i="18"/>
  <c r="K69" i="18"/>
  <c r="J69" i="18"/>
  <c r="I69" i="18"/>
  <c r="H69" i="18"/>
  <c r="G69" i="18"/>
  <c r="F69" i="18"/>
  <c r="C69" i="18"/>
  <c r="B69" i="18"/>
  <c r="O68" i="18"/>
  <c r="N68" i="18"/>
  <c r="M68" i="18"/>
  <c r="S68" i="18" s="1"/>
  <c r="L68" i="18"/>
  <c r="R68" i="18" s="1"/>
  <c r="K68" i="18"/>
  <c r="J68" i="18"/>
  <c r="I68" i="18"/>
  <c r="H68" i="18"/>
  <c r="G68" i="18"/>
  <c r="F68" i="18"/>
  <c r="C68" i="18"/>
  <c r="B68" i="18"/>
  <c r="T67" i="18"/>
  <c r="S67" i="18"/>
  <c r="R67" i="18"/>
  <c r="Q67" i="18"/>
  <c r="P67" i="18"/>
  <c r="E67" i="18"/>
  <c r="U67" i="18" s="1"/>
  <c r="S66" i="18"/>
  <c r="R66" i="18"/>
  <c r="Q66" i="18"/>
  <c r="P66" i="18"/>
  <c r="E66" i="18"/>
  <c r="T66" i="18" s="1"/>
  <c r="S65" i="18"/>
  <c r="R65" i="18"/>
  <c r="Q65" i="18"/>
  <c r="P65" i="18"/>
  <c r="E65" i="18"/>
  <c r="U64" i="18"/>
  <c r="T64" i="18"/>
  <c r="S64" i="18"/>
  <c r="R64" i="18"/>
  <c r="Q64" i="18"/>
  <c r="P64" i="18"/>
  <c r="E64" i="18"/>
  <c r="S63" i="18"/>
  <c r="R63" i="18"/>
  <c r="Q63" i="18"/>
  <c r="P63" i="18"/>
  <c r="E63" i="18"/>
  <c r="T63" i="18" s="1"/>
  <c r="R61" i="18"/>
  <c r="O61" i="18"/>
  <c r="N61" i="18"/>
  <c r="M61" i="18"/>
  <c r="S61" i="18" s="1"/>
  <c r="L61" i="18"/>
  <c r="K61" i="18"/>
  <c r="J61" i="18"/>
  <c r="I61" i="18"/>
  <c r="H61" i="18"/>
  <c r="C61" i="18"/>
  <c r="B61" i="18"/>
  <c r="E61" i="18" s="1"/>
  <c r="U60" i="18"/>
  <c r="T60" i="18"/>
  <c r="S60" i="18"/>
  <c r="R60" i="18"/>
  <c r="Q60" i="18"/>
  <c r="P60" i="18"/>
  <c r="E60" i="18"/>
  <c r="S59" i="18"/>
  <c r="R59" i="18"/>
  <c r="Q59" i="18"/>
  <c r="P59" i="18"/>
  <c r="E59" i="18"/>
  <c r="U59" i="18" s="1"/>
  <c r="S58" i="18"/>
  <c r="R58" i="18"/>
  <c r="Q58" i="18"/>
  <c r="P58" i="18"/>
  <c r="E58" i="18"/>
  <c r="S57" i="18"/>
  <c r="R57" i="18"/>
  <c r="Q57" i="18"/>
  <c r="P57" i="18"/>
  <c r="E57" i="18"/>
  <c r="T57" i="18" s="1"/>
  <c r="S55" i="18"/>
  <c r="O55" i="18"/>
  <c r="N55" i="18"/>
  <c r="M55" i="18"/>
  <c r="L55" i="18"/>
  <c r="R55" i="18" s="1"/>
  <c r="K55" i="18"/>
  <c r="J55" i="18"/>
  <c r="I55" i="18"/>
  <c r="H55" i="18"/>
  <c r="G55" i="18"/>
  <c r="F55" i="18"/>
  <c r="C55" i="18"/>
  <c r="B55" i="18"/>
  <c r="U54" i="18"/>
  <c r="T54" i="18"/>
  <c r="S54" i="18"/>
  <c r="R54" i="18"/>
  <c r="Q54" i="18"/>
  <c r="P54" i="18"/>
  <c r="E54" i="18"/>
  <c r="U53" i="18"/>
  <c r="T53" i="18"/>
  <c r="S53" i="18"/>
  <c r="R53" i="18"/>
  <c r="Q53" i="18"/>
  <c r="P53" i="18"/>
  <c r="E53" i="18"/>
  <c r="S52" i="18"/>
  <c r="R52" i="18"/>
  <c r="Q52" i="18"/>
  <c r="P52" i="18"/>
  <c r="E52" i="18"/>
  <c r="T52" i="18" s="1"/>
  <c r="T51" i="18"/>
  <c r="S51" i="18"/>
  <c r="R51" i="18"/>
  <c r="Q51" i="18"/>
  <c r="P51" i="18"/>
  <c r="E51" i="18"/>
  <c r="U51" i="18" s="1"/>
  <c r="U50" i="18"/>
  <c r="S50" i="18"/>
  <c r="R50" i="18"/>
  <c r="Q50" i="18"/>
  <c r="P50" i="18"/>
  <c r="E50" i="18"/>
  <c r="T50" i="18" s="1"/>
  <c r="T49" i="18"/>
  <c r="S49" i="18"/>
  <c r="R49" i="18"/>
  <c r="Q49" i="18"/>
  <c r="P49" i="18"/>
  <c r="E49" i="18"/>
  <c r="U49" i="18" s="1"/>
  <c r="S48" i="18"/>
  <c r="R48" i="18"/>
  <c r="Q48" i="18"/>
  <c r="P48" i="18"/>
  <c r="E48" i="18"/>
  <c r="T48" i="18" s="1"/>
  <c r="U47" i="18"/>
  <c r="S47" i="18"/>
  <c r="R47" i="18"/>
  <c r="Q47" i="18"/>
  <c r="P47" i="18"/>
  <c r="E47" i="18"/>
  <c r="T47" i="18" s="1"/>
  <c r="S46" i="18"/>
  <c r="R46" i="18"/>
  <c r="Q46" i="18"/>
  <c r="P46" i="18"/>
  <c r="E46" i="18"/>
  <c r="T46" i="18" s="1"/>
  <c r="U45" i="18"/>
  <c r="T45" i="18"/>
  <c r="S45" i="18"/>
  <c r="R45" i="18"/>
  <c r="Q45" i="18"/>
  <c r="P45" i="18"/>
  <c r="E45" i="18"/>
  <c r="S44" i="18"/>
  <c r="R44" i="18"/>
  <c r="Q44" i="18"/>
  <c r="P44" i="18"/>
  <c r="E44" i="18"/>
  <c r="T44" i="18" s="1"/>
  <c r="O42" i="18"/>
  <c r="N42" i="18"/>
  <c r="M42" i="18"/>
  <c r="S42" i="18" s="1"/>
  <c r="L42" i="18"/>
  <c r="K42" i="18"/>
  <c r="J42" i="18"/>
  <c r="I42" i="18"/>
  <c r="H42" i="18"/>
  <c r="G42" i="18"/>
  <c r="F42" i="18"/>
  <c r="C42" i="18"/>
  <c r="B42" i="18"/>
  <c r="S41" i="18"/>
  <c r="R41" i="18"/>
  <c r="Q41" i="18"/>
  <c r="P41" i="18"/>
  <c r="E41" i="18"/>
  <c r="T40" i="18"/>
  <c r="S40" i="18"/>
  <c r="R40" i="18"/>
  <c r="Q40" i="18"/>
  <c r="P40" i="18"/>
  <c r="E40" i="18"/>
  <c r="U40" i="18" s="1"/>
  <c r="U39" i="18"/>
  <c r="S39" i="18"/>
  <c r="R39" i="18"/>
  <c r="Q39" i="18"/>
  <c r="P39" i="18"/>
  <c r="E39" i="18"/>
  <c r="T39" i="18" s="1"/>
  <c r="S38" i="18"/>
  <c r="R38" i="18"/>
  <c r="Q38" i="18"/>
  <c r="P38" i="18"/>
  <c r="E38" i="18"/>
  <c r="U38" i="18" s="1"/>
  <c r="S37" i="18"/>
  <c r="R37" i="18"/>
  <c r="Q37" i="18"/>
  <c r="P37" i="18"/>
  <c r="E37" i="18"/>
  <c r="S35" i="18"/>
  <c r="O35" i="18"/>
  <c r="N35" i="18"/>
  <c r="M35" i="18"/>
  <c r="L35" i="18"/>
  <c r="R35" i="18" s="1"/>
  <c r="K35" i="18"/>
  <c r="J35" i="18"/>
  <c r="I35" i="18"/>
  <c r="H35" i="18"/>
  <c r="P35" i="18" s="1"/>
  <c r="G35" i="18"/>
  <c r="F35" i="18"/>
  <c r="C35" i="18"/>
  <c r="B35" i="18"/>
  <c r="E35" i="18" s="1"/>
  <c r="U34" i="18"/>
  <c r="S34" i="18"/>
  <c r="R34" i="18"/>
  <c r="Q34" i="18"/>
  <c r="P34" i="18"/>
  <c r="E34" i="18"/>
  <c r="T34" i="18" s="1"/>
  <c r="O32" i="18"/>
  <c r="N32" i="18"/>
  <c r="M32" i="18"/>
  <c r="S32" i="18" s="1"/>
  <c r="L32" i="18"/>
  <c r="R32" i="18" s="1"/>
  <c r="K32" i="18"/>
  <c r="J32" i="18"/>
  <c r="I32" i="18"/>
  <c r="H32" i="18"/>
  <c r="G32" i="18"/>
  <c r="F32" i="18"/>
  <c r="C32" i="18"/>
  <c r="B32" i="18"/>
  <c r="S31" i="18"/>
  <c r="R31" i="18"/>
  <c r="Q31" i="18"/>
  <c r="P31" i="18"/>
  <c r="E31" i="18"/>
  <c r="U31" i="18" s="1"/>
  <c r="U30" i="18"/>
  <c r="T30" i="18"/>
  <c r="S30" i="18"/>
  <c r="R30" i="18"/>
  <c r="Q30" i="18"/>
  <c r="P30" i="18"/>
  <c r="E30" i="18"/>
  <c r="U29" i="18"/>
  <c r="T29" i="18"/>
  <c r="S29" i="18"/>
  <c r="R29" i="18"/>
  <c r="Q29" i="18"/>
  <c r="P29" i="18"/>
  <c r="E29" i="18"/>
  <c r="U28" i="18"/>
  <c r="T28" i="18"/>
  <c r="S28" i="18"/>
  <c r="R28" i="18"/>
  <c r="Q28" i="18"/>
  <c r="P28" i="18"/>
  <c r="E28" i="18"/>
  <c r="O26" i="18"/>
  <c r="N26" i="18"/>
  <c r="M26" i="18"/>
  <c r="S26" i="18" s="1"/>
  <c r="L26" i="18"/>
  <c r="R26" i="18" s="1"/>
  <c r="K26" i="18"/>
  <c r="J26" i="18"/>
  <c r="I26" i="18"/>
  <c r="H26" i="18"/>
  <c r="G26" i="18"/>
  <c r="F26" i="18"/>
  <c r="C26" i="18"/>
  <c r="E26" i="18" s="1"/>
  <c r="B26" i="18"/>
  <c r="S25" i="18"/>
  <c r="R25" i="18"/>
  <c r="Q25" i="18"/>
  <c r="P25" i="18"/>
  <c r="E25" i="18"/>
  <c r="U25" i="18" s="1"/>
  <c r="S24" i="18"/>
  <c r="R24" i="18"/>
  <c r="Q24" i="18"/>
  <c r="P24" i="18"/>
  <c r="E24" i="18"/>
  <c r="T24" i="18" s="1"/>
  <c r="T23" i="18"/>
  <c r="S23" i="18"/>
  <c r="R23" i="18"/>
  <c r="Q23" i="18"/>
  <c r="P23" i="18"/>
  <c r="E23" i="18"/>
  <c r="U23" i="18" s="1"/>
  <c r="S22" i="18"/>
  <c r="R22" i="18"/>
  <c r="Q22" i="18"/>
  <c r="P22" i="18"/>
  <c r="E22" i="18"/>
  <c r="T22" i="18" s="1"/>
  <c r="U21" i="18"/>
  <c r="T21" i="18"/>
  <c r="S21" i="18"/>
  <c r="R21" i="18"/>
  <c r="Q21" i="18"/>
  <c r="P21" i="18"/>
  <c r="E21" i="18"/>
  <c r="S20" i="18"/>
  <c r="R20" i="18"/>
  <c r="Q20" i="18"/>
  <c r="P20" i="18"/>
  <c r="E20" i="18"/>
  <c r="U19" i="18"/>
  <c r="T19" i="18"/>
  <c r="S19" i="18"/>
  <c r="R19" i="18"/>
  <c r="Q19" i="18"/>
  <c r="P19" i="18"/>
  <c r="E19" i="18"/>
  <c r="S17" i="18"/>
  <c r="R17" i="18"/>
  <c r="O17" i="18"/>
  <c r="N17" i="18"/>
  <c r="M17" i="18"/>
  <c r="L17" i="18"/>
  <c r="K17" i="18"/>
  <c r="J17" i="18"/>
  <c r="I17" i="18"/>
  <c r="H17" i="18"/>
  <c r="P17" i="18" s="1"/>
  <c r="G17" i="18"/>
  <c r="F17" i="18"/>
  <c r="C17" i="18"/>
  <c r="B17" i="18"/>
  <c r="E17" i="18" s="1"/>
  <c r="U16" i="18"/>
  <c r="T16" i="18"/>
  <c r="S16" i="18"/>
  <c r="R16" i="18"/>
  <c r="Q16" i="18"/>
  <c r="P16" i="18"/>
  <c r="E16" i="18"/>
  <c r="U15" i="18"/>
  <c r="S15" i="18"/>
  <c r="R15" i="18"/>
  <c r="Q15" i="18"/>
  <c r="P15" i="18"/>
  <c r="E15" i="18"/>
  <c r="T15" i="18" s="1"/>
  <c r="U14" i="18"/>
  <c r="T14" i="18"/>
  <c r="S14" i="18"/>
  <c r="R14" i="18"/>
  <c r="Q14" i="18"/>
  <c r="P14" i="18"/>
  <c r="E14" i="18"/>
  <c r="U13" i="18"/>
  <c r="S13" i="18"/>
  <c r="R13" i="18"/>
  <c r="Q13" i="18"/>
  <c r="P13" i="18"/>
  <c r="E13" i="18"/>
  <c r="T13" i="18" s="1"/>
  <c r="T12" i="18"/>
  <c r="S12" i="18"/>
  <c r="R12" i="18"/>
  <c r="Q12" i="18"/>
  <c r="P12" i="18"/>
  <c r="E12" i="18"/>
  <c r="U12" i="18" s="1"/>
  <c r="S11" i="18"/>
  <c r="R11" i="18"/>
  <c r="Q11" i="18"/>
  <c r="P11" i="18"/>
  <c r="E11" i="18"/>
  <c r="T11" i="18" s="1"/>
  <c r="U10" i="18"/>
  <c r="S10" i="18"/>
  <c r="R10" i="18"/>
  <c r="Q10" i="18"/>
  <c r="P10" i="18"/>
  <c r="E10" i="18"/>
  <c r="T10" i="18" s="1"/>
  <c r="U9" i="18"/>
  <c r="T9" i="18"/>
  <c r="S9" i="18"/>
  <c r="R9" i="18"/>
  <c r="Q9" i="18"/>
  <c r="P9" i="18"/>
  <c r="E9" i="18"/>
  <c r="U96" i="17"/>
  <c r="T96" i="17"/>
  <c r="S96" i="17"/>
  <c r="R96" i="17"/>
  <c r="Q96" i="17"/>
  <c r="P96" i="17"/>
  <c r="E96" i="17"/>
  <c r="T95" i="17"/>
  <c r="S95" i="17"/>
  <c r="R95" i="17"/>
  <c r="Q95" i="17"/>
  <c r="P95" i="17"/>
  <c r="E95" i="17"/>
  <c r="U95" i="17" s="1"/>
  <c r="U94" i="17"/>
  <c r="T94" i="17"/>
  <c r="S94" i="17"/>
  <c r="R94" i="17"/>
  <c r="Q94" i="17"/>
  <c r="P94" i="17"/>
  <c r="E94" i="17"/>
  <c r="S93" i="17"/>
  <c r="R93" i="17"/>
  <c r="Q93" i="17"/>
  <c r="P93" i="17"/>
  <c r="E93" i="17"/>
  <c r="S92" i="17"/>
  <c r="R92" i="17"/>
  <c r="Q92" i="17"/>
  <c r="P92" i="17"/>
  <c r="E92" i="17"/>
  <c r="U92" i="17" s="1"/>
  <c r="U91" i="17"/>
  <c r="S91" i="17"/>
  <c r="R91" i="17"/>
  <c r="Q91" i="17"/>
  <c r="P91" i="17"/>
  <c r="E91" i="17"/>
  <c r="T91" i="17" s="1"/>
  <c r="T90" i="17"/>
  <c r="S90" i="17"/>
  <c r="R90" i="17"/>
  <c r="Q90" i="17"/>
  <c r="P90" i="17"/>
  <c r="E90" i="17"/>
  <c r="U90" i="17" s="1"/>
  <c r="U89" i="17"/>
  <c r="S89" i="17"/>
  <c r="R89" i="17"/>
  <c r="Q89" i="17"/>
  <c r="P89" i="17"/>
  <c r="E89" i="17"/>
  <c r="T89" i="17" s="1"/>
  <c r="U88" i="17"/>
  <c r="T88" i="17"/>
  <c r="S88" i="17"/>
  <c r="R88" i="17"/>
  <c r="Q88" i="17"/>
  <c r="P88" i="17"/>
  <c r="P87" i="17" s="1"/>
  <c r="E88" i="17"/>
  <c r="V75" i="17"/>
  <c r="O75" i="17"/>
  <c r="N75" i="17"/>
  <c r="M75" i="17"/>
  <c r="S75" i="17" s="1"/>
  <c r="L75" i="17"/>
  <c r="K75" i="17"/>
  <c r="J75" i="17"/>
  <c r="I75" i="17"/>
  <c r="H75" i="17"/>
  <c r="G75" i="17"/>
  <c r="F75" i="17"/>
  <c r="C75" i="17"/>
  <c r="B75" i="17"/>
  <c r="V74" i="17"/>
  <c r="S74" i="17"/>
  <c r="O74" i="17"/>
  <c r="N74" i="17"/>
  <c r="M74" i="17"/>
  <c r="L74" i="17"/>
  <c r="R74" i="17" s="1"/>
  <c r="K74" i="17"/>
  <c r="J74" i="17"/>
  <c r="I74" i="17"/>
  <c r="H74" i="17"/>
  <c r="P74" i="17" s="1"/>
  <c r="G74" i="17"/>
  <c r="F74" i="17"/>
  <c r="C74" i="17"/>
  <c r="B74" i="17"/>
  <c r="E74" i="17" s="1"/>
  <c r="V73" i="17"/>
  <c r="O73" i="17"/>
  <c r="N73" i="17"/>
  <c r="M73" i="17"/>
  <c r="S73" i="17" s="1"/>
  <c r="L73" i="17"/>
  <c r="R73" i="17" s="1"/>
  <c r="K73" i="17"/>
  <c r="J73" i="17"/>
  <c r="I73" i="17"/>
  <c r="H73" i="17"/>
  <c r="G73" i="17"/>
  <c r="F73" i="17"/>
  <c r="E73" i="17"/>
  <c r="C73" i="17"/>
  <c r="B73" i="17"/>
  <c r="U72" i="17"/>
  <c r="S72" i="17"/>
  <c r="R72" i="17"/>
  <c r="Q72" i="17"/>
  <c r="P72" i="17"/>
  <c r="E72" i="17"/>
  <c r="T72" i="17" s="1"/>
  <c r="S71" i="17"/>
  <c r="R71" i="17"/>
  <c r="Q71" i="17"/>
  <c r="P71" i="17"/>
  <c r="E71" i="17"/>
  <c r="O69" i="17"/>
  <c r="N69" i="17"/>
  <c r="M69" i="17"/>
  <c r="S69" i="17" s="1"/>
  <c r="L69" i="17"/>
  <c r="K69" i="17"/>
  <c r="J69" i="17"/>
  <c r="I69" i="17"/>
  <c r="H69" i="17"/>
  <c r="G69" i="17"/>
  <c r="F69" i="17"/>
  <c r="C69" i="17"/>
  <c r="B69" i="17"/>
  <c r="O68" i="17"/>
  <c r="N68" i="17"/>
  <c r="M68" i="17"/>
  <c r="S68" i="17" s="1"/>
  <c r="L68" i="17"/>
  <c r="R68" i="17" s="1"/>
  <c r="K68" i="17"/>
  <c r="J68" i="17"/>
  <c r="I68" i="17"/>
  <c r="H68" i="17"/>
  <c r="G68" i="17"/>
  <c r="F68" i="17"/>
  <c r="C68" i="17"/>
  <c r="E68" i="17" s="1"/>
  <c r="B68" i="17"/>
  <c r="U67" i="17"/>
  <c r="S67" i="17"/>
  <c r="R67" i="17"/>
  <c r="Q67" i="17"/>
  <c r="P67" i="17"/>
  <c r="E67" i="17"/>
  <c r="T67" i="17" s="1"/>
  <c r="T66" i="17"/>
  <c r="S66" i="17"/>
  <c r="R66" i="17"/>
  <c r="Q66" i="17"/>
  <c r="P66" i="17"/>
  <c r="E66" i="17"/>
  <c r="U66" i="17" s="1"/>
  <c r="S65" i="17"/>
  <c r="R65" i="17"/>
  <c r="Q65" i="17"/>
  <c r="P65" i="17"/>
  <c r="E65" i="17"/>
  <c r="T65" i="17" s="1"/>
  <c r="S64" i="17"/>
  <c r="R64" i="17"/>
  <c r="Q64" i="17"/>
  <c r="P64" i="17"/>
  <c r="E64" i="17"/>
  <c r="T64" i="17" s="1"/>
  <c r="S63" i="17"/>
  <c r="R63" i="17"/>
  <c r="Q63" i="17"/>
  <c r="P63" i="17"/>
  <c r="E63" i="17"/>
  <c r="T63" i="17" s="1"/>
  <c r="O61" i="17"/>
  <c r="N61" i="17"/>
  <c r="M61" i="17"/>
  <c r="S61" i="17" s="1"/>
  <c r="L61" i="17"/>
  <c r="R61" i="17" s="1"/>
  <c r="K61" i="17"/>
  <c r="J61" i="17"/>
  <c r="I61" i="17"/>
  <c r="H61" i="17"/>
  <c r="C61" i="17"/>
  <c r="B61" i="17"/>
  <c r="U60" i="17"/>
  <c r="S60" i="17"/>
  <c r="R60" i="17"/>
  <c r="Q60" i="17"/>
  <c r="P60" i="17"/>
  <c r="E60" i="17"/>
  <c r="T60" i="17" s="1"/>
  <c r="U59" i="17"/>
  <c r="T59" i="17"/>
  <c r="S59" i="17"/>
  <c r="R59" i="17"/>
  <c r="Q59" i="17"/>
  <c r="P59" i="17"/>
  <c r="E59" i="17"/>
  <c r="S58" i="17"/>
  <c r="R58" i="17"/>
  <c r="Q58" i="17"/>
  <c r="P58" i="17"/>
  <c r="E58" i="17"/>
  <c r="T58" i="17" s="1"/>
  <c r="S57" i="17"/>
  <c r="R57" i="17"/>
  <c r="Q57" i="17"/>
  <c r="P57" i="17"/>
  <c r="E57" i="17"/>
  <c r="U57" i="17" s="1"/>
  <c r="O55" i="17"/>
  <c r="N55" i="17"/>
  <c r="M55" i="17"/>
  <c r="S55" i="17" s="1"/>
  <c r="L55" i="17"/>
  <c r="R55" i="17" s="1"/>
  <c r="K55" i="17"/>
  <c r="J55" i="17"/>
  <c r="I55" i="17"/>
  <c r="H55" i="17"/>
  <c r="G55" i="17"/>
  <c r="F55" i="17"/>
  <c r="C55" i="17"/>
  <c r="B55" i="17"/>
  <c r="E55" i="17" s="1"/>
  <c r="S54" i="17"/>
  <c r="R54" i="17"/>
  <c r="Q54" i="17"/>
  <c r="P54" i="17"/>
  <c r="E54" i="17"/>
  <c r="U54" i="17" s="1"/>
  <c r="S53" i="17"/>
  <c r="R53" i="17"/>
  <c r="Q53" i="17"/>
  <c r="P53" i="17"/>
  <c r="E53" i="17"/>
  <c r="S52" i="17"/>
  <c r="R52" i="17"/>
  <c r="Q52" i="17"/>
  <c r="P52" i="17"/>
  <c r="E52" i="17"/>
  <c r="T52" i="17" s="1"/>
  <c r="U51" i="17"/>
  <c r="S51" i="17"/>
  <c r="R51" i="17"/>
  <c r="Q51" i="17"/>
  <c r="P51" i="17"/>
  <c r="E51" i="17"/>
  <c r="T51" i="17" s="1"/>
  <c r="S50" i="17"/>
  <c r="R50" i="17"/>
  <c r="Q50" i="17"/>
  <c r="P50" i="17"/>
  <c r="E50" i="17"/>
  <c r="U50" i="17" s="1"/>
  <c r="S49" i="17"/>
  <c r="R49" i="17"/>
  <c r="Q49" i="17"/>
  <c r="P49" i="17"/>
  <c r="E49" i="17"/>
  <c r="U49" i="17" s="1"/>
  <c r="U48" i="17"/>
  <c r="T48" i="17"/>
  <c r="S48" i="17"/>
  <c r="R48" i="17"/>
  <c r="Q48" i="17"/>
  <c r="P48" i="17"/>
  <c r="E48" i="17"/>
  <c r="U47" i="17"/>
  <c r="S47" i="17"/>
  <c r="R47" i="17"/>
  <c r="Q47" i="17"/>
  <c r="P47" i="17"/>
  <c r="E47" i="17"/>
  <c r="T47" i="17" s="1"/>
  <c r="S46" i="17"/>
  <c r="R46" i="17"/>
  <c r="Q46" i="17"/>
  <c r="P46" i="17"/>
  <c r="E46" i="17"/>
  <c r="U46" i="17" s="1"/>
  <c r="U45" i="17"/>
  <c r="S45" i="17"/>
  <c r="R45" i="17"/>
  <c r="Q45" i="17"/>
  <c r="P45" i="17"/>
  <c r="E45" i="17"/>
  <c r="U44" i="17"/>
  <c r="T44" i="17"/>
  <c r="S44" i="17"/>
  <c r="R44" i="17"/>
  <c r="Q44" i="17"/>
  <c r="P44" i="17"/>
  <c r="E44" i="17"/>
  <c r="R42" i="17"/>
  <c r="O42" i="17"/>
  <c r="N42" i="17"/>
  <c r="M42" i="17"/>
  <c r="S42" i="17" s="1"/>
  <c r="L42" i="17"/>
  <c r="K42" i="17"/>
  <c r="J42" i="17"/>
  <c r="I42" i="17"/>
  <c r="H42" i="17"/>
  <c r="G42" i="17"/>
  <c r="F42" i="17"/>
  <c r="C42" i="17"/>
  <c r="B42" i="17"/>
  <c r="T41" i="17"/>
  <c r="S41" i="17"/>
  <c r="R41" i="17"/>
  <c r="Q41" i="17"/>
  <c r="P41" i="17"/>
  <c r="E41" i="17"/>
  <c r="U41" i="17" s="1"/>
  <c r="U40" i="17"/>
  <c r="S40" i="17"/>
  <c r="R40" i="17"/>
  <c r="Q40" i="17"/>
  <c r="P40" i="17"/>
  <c r="E40" i="17"/>
  <c r="T40" i="17" s="1"/>
  <c r="T39" i="17"/>
  <c r="S39" i="17"/>
  <c r="R39" i="17"/>
  <c r="Q39" i="17"/>
  <c r="P39" i="17"/>
  <c r="E39" i="17"/>
  <c r="U39" i="17" s="1"/>
  <c r="S38" i="17"/>
  <c r="R38" i="17"/>
  <c r="Q38" i="17"/>
  <c r="P38" i="17"/>
  <c r="E38" i="17"/>
  <c r="T37" i="17"/>
  <c r="S37" i="17"/>
  <c r="R37" i="17"/>
  <c r="Q37" i="17"/>
  <c r="U37" i="17" s="1"/>
  <c r="P37" i="17"/>
  <c r="E37" i="17"/>
  <c r="S35" i="17"/>
  <c r="R35" i="17"/>
  <c r="O35" i="17"/>
  <c r="N35" i="17"/>
  <c r="M35" i="17"/>
  <c r="L35" i="17"/>
  <c r="K35" i="17"/>
  <c r="J35" i="17"/>
  <c r="I35" i="17"/>
  <c r="Q35" i="17" s="1"/>
  <c r="H35" i="17"/>
  <c r="P35" i="17" s="1"/>
  <c r="G35" i="17"/>
  <c r="F35" i="17"/>
  <c r="C35" i="17"/>
  <c r="B35" i="17"/>
  <c r="E35" i="17" s="1"/>
  <c r="U34" i="17"/>
  <c r="T34" i="17"/>
  <c r="S34" i="17"/>
  <c r="R34" i="17"/>
  <c r="Q34" i="17"/>
  <c r="P34" i="17"/>
  <c r="E34" i="17"/>
  <c r="S32" i="17"/>
  <c r="R32" i="17"/>
  <c r="O32" i="17"/>
  <c r="N32" i="17"/>
  <c r="M32" i="17"/>
  <c r="L32" i="17"/>
  <c r="K32" i="17"/>
  <c r="J32" i="17"/>
  <c r="I32" i="17"/>
  <c r="H32" i="17"/>
  <c r="P32" i="17" s="1"/>
  <c r="G32" i="17"/>
  <c r="F32" i="17"/>
  <c r="C32" i="17"/>
  <c r="B32" i="17"/>
  <c r="E32" i="17" s="1"/>
  <c r="U31" i="17"/>
  <c r="T31" i="17"/>
  <c r="S31" i="17"/>
  <c r="R31" i="17"/>
  <c r="Q31" i="17"/>
  <c r="P31" i="17"/>
  <c r="E31" i="17"/>
  <c r="U30" i="17"/>
  <c r="S30" i="17"/>
  <c r="R30" i="17"/>
  <c r="Q30" i="17"/>
  <c r="P30" i="17"/>
  <c r="E30" i="17"/>
  <c r="T30" i="17" s="1"/>
  <c r="S29" i="17"/>
  <c r="R29" i="17"/>
  <c r="Q29" i="17"/>
  <c r="P29" i="17"/>
  <c r="E29" i="17"/>
  <c r="U29" i="17" s="1"/>
  <c r="S28" i="17"/>
  <c r="R28" i="17"/>
  <c r="Q28" i="17"/>
  <c r="P28" i="17"/>
  <c r="E28" i="17"/>
  <c r="O26" i="17"/>
  <c r="N26" i="17"/>
  <c r="M26" i="17"/>
  <c r="S26" i="17" s="1"/>
  <c r="L26" i="17"/>
  <c r="R26" i="17" s="1"/>
  <c r="K26" i="17"/>
  <c r="J26" i="17"/>
  <c r="I26" i="17"/>
  <c r="H26" i="17"/>
  <c r="G26" i="17"/>
  <c r="F26" i="17"/>
  <c r="C26" i="17"/>
  <c r="B26" i="17"/>
  <c r="S25" i="17"/>
  <c r="R25" i="17"/>
  <c r="Q25" i="17"/>
  <c r="P25" i="17"/>
  <c r="E25" i="17"/>
  <c r="T25" i="17" s="1"/>
  <c r="U24" i="17"/>
  <c r="T24" i="17"/>
  <c r="S24" i="17"/>
  <c r="R24" i="17"/>
  <c r="Q24" i="17"/>
  <c r="P24" i="17"/>
  <c r="E24" i="17"/>
  <c r="U23" i="17"/>
  <c r="T23" i="17"/>
  <c r="S23" i="17"/>
  <c r="R23" i="17"/>
  <c r="Q23" i="17"/>
  <c r="P23" i="17"/>
  <c r="E23" i="17"/>
  <c r="T22" i="17"/>
  <c r="S22" i="17"/>
  <c r="R22" i="17"/>
  <c r="Q22" i="17"/>
  <c r="P22" i="17"/>
  <c r="E22" i="17"/>
  <c r="U22" i="17" s="1"/>
  <c r="U21" i="17"/>
  <c r="S21" i="17"/>
  <c r="R21" i="17"/>
  <c r="Q21" i="17"/>
  <c r="P21" i="17"/>
  <c r="E21" i="17"/>
  <c r="T21" i="17" s="1"/>
  <c r="U20" i="17"/>
  <c r="T20" i="17"/>
  <c r="S20" i="17"/>
  <c r="R20" i="17"/>
  <c r="Q20" i="17"/>
  <c r="P20" i="17"/>
  <c r="E20" i="17"/>
  <c r="S19" i="17"/>
  <c r="R19" i="17"/>
  <c r="Q19" i="17"/>
  <c r="P19" i="17"/>
  <c r="E19" i="17"/>
  <c r="O17" i="17"/>
  <c r="N17" i="17"/>
  <c r="M17" i="17"/>
  <c r="S17" i="17" s="1"/>
  <c r="L17" i="17"/>
  <c r="R17" i="17" s="1"/>
  <c r="K17" i="17"/>
  <c r="J17" i="17"/>
  <c r="I17" i="17"/>
  <c r="Q17" i="17" s="1"/>
  <c r="H17" i="17"/>
  <c r="P17" i="17" s="1"/>
  <c r="G17" i="17"/>
  <c r="F17" i="17"/>
  <c r="C17" i="17"/>
  <c r="E17" i="17" s="1"/>
  <c r="B17" i="17"/>
  <c r="S16" i="17"/>
  <c r="R16" i="17"/>
  <c r="Q16" i="17"/>
  <c r="P16" i="17"/>
  <c r="E16" i="17"/>
  <c r="T16" i="17" s="1"/>
  <c r="T15" i="17"/>
  <c r="S15" i="17"/>
  <c r="R15" i="17"/>
  <c r="Q15" i="17"/>
  <c r="P15" i="17"/>
  <c r="E15" i="17"/>
  <c r="U15" i="17" s="1"/>
  <c r="U14" i="17"/>
  <c r="S14" i="17"/>
  <c r="R14" i="17"/>
  <c r="Q14" i="17"/>
  <c r="P14" i="17"/>
  <c r="E14" i="17"/>
  <c r="T14" i="17" s="1"/>
  <c r="U13" i="17"/>
  <c r="S13" i="17"/>
  <c r="R13" i="17"/>
  <c r="Q13" i="17"/>
  <c r="P13" i="17"/>
  <c r="E13" i="17"/>
  <c r="T13" i="17" s="1"/>
  <c r="U12" i="17"/>
  <c r="T12" i="17"/>
  <c r="S12" i="17"/>
  <c r="R12" i="17"/>
  <c r="Q12" i="17"/>
  <c r="P12" i="17"/>
  <c r="E12" i="17"/>
  <c r="S11" i="17"/>
  <c r="R11" i="17"/>
  <c r="Q11" i="17"/>
  <c r="P11" i="17"/>
  <c r="E11" i="17"/>
  <c r="S10" i="17"/>
  <c r="R10" i="17"/>
  <c r="Q10" i="17"/>
  <c r="P10" i="17"/>
  <c r="E10" i="17"/>
  <c r="T10" i="17" s="1"/>
  <c r="U9" i="17"/>
  <c r="T9" i="17"/>
  <c r="S9" i="17"/>
  <c r="R9" i="17"/>
  <c r="Q9" i="17"/>
  <c r="P9" i="17"/>
  <c r="E9" i="17"/>
  <c r="U96" i="16"/>
  <c r="T96" i="16"/>
  <c r="S96" i="16"/>
  <c r="R96" i="16"/>
  <c r="Q96" i="16"/>
  <c r="P96" i="16"/>
  <c r="E96" i="16"/>
  <c r="T95" i="16"/>
  <c r="S95" i="16"/>
  <c r="R95" i="16"/>
  <c r="Q95" i="16"/>
  <c r="P95" i="16"/>
  <c r="E95" i="16"/>
  <c r="U95" i="16" s="1"/>
  <c r="U94" i="16"/>
  <c r="S94" i="16"/>
  <c r="R94" i="16"/>
  <c r="Q94" i="16"/>
  <c r="P94" i="16"/>
  <c r="E94" i="16"/>
  <c r="T94" i="16" s="1"/>
  <c r="S93" i="16"/>
  <c r="R93" i="16"/>
  <c r="Q93" i="16"/>
  <c r="P93" i="16"/>
  <c r="E93" i="16"/>
  <c r="S92" i="16"/>
  <c r="R92" i="16"/>
  <c r="Q92" i="16"/>
  <c r="P92" i="16"/>
  <c r="E92" i="16"/>
  <c r="T92" i="16" s="1"/>
  <c r="U91" i="16"/>
  <c r="S91" i="16"/>
  <c r="R91" i="16"/>
  <c r="Q91" i="16"/>
  <c r="P91" i="16"/>
  <c r="E91" i="16"/>
  <c r="T91" i="16" s="1"/>
  <c r="U90" i="16"/>
  <c r="T90" i="16"/>
  <c r="S90" i="16"/>
  <c r="R90" i="16"/>
  <c r="Q90" i="16"/>
  <c r="P90" i="16"/>
  <c r="E90" i="16"/>
  <c r="U89" i="16"/>
  <c r="T89" i="16"/>
  <c r="S89" i="16"/>
  <c r="R89" i="16"/>
  <c r="Q89" i="16"/>
  <c r="P89" i="16"/>
  <c r="E89" i="16"/>
  <c r="T88" i="16"/>
  <c r="S88" i="16"/>
  <c r="R88" i="16"/>
  <c r="R87" i="16" s="1"/>
  <c r="Q88" i="16"/>
  <c r="P88" i="16"/>
  <c r="E88" i="16"/>
  <c r="U88" i="16" s="1"/>
  <c r="O75" i="16"/>
  <c r="N75" i="16"/>
  <c r="M75" i="16"/>
  <c r="L75" i="16"/>
  <c r="K75" i="16"/>
  <c r="J75" i="16"/>
  <c r="I75" i="16"/>
  <c r="H75" i="16"/>
  <c r="G75" i="16"/>
  <c r="F75" i="16"/>
  <c r="C75" i="16"/>
  <c r="B75" i="16"/>
  <c r="O74" i="16"/>
  <c r="S74" i="16" s="1"/>
  <c r="N74" i="16"/>
  <c r="R74" i="16" s="1"/>
  <c r="M74" i="16"/>
  <c r="L74" i="16"/>
  <c r="K74" i="16"/>
  <c r="J74" i="16"/>
  <c r="I74" i="16"/>
  <c r="H74" i="16"/>
  <c r="P74" i="16" s="1"/>
  <c r="G74" i="16"/>
  <c r="F74" i="16"/>
  <c r="C74" i="16"/>
  <c r="B74" i="16"/>
  <c r="E74" i="16" s="1"/>
  <c r="R73" i="16"/>
  <c r="O73" i="16"/>
  <c r="S73" i="16" s="1"/>
  <c r="N73" i="16"/>
  <c r="M73" i="16"/>
  <c r="L73" i="16"/>
  <c r="K73" i="16"/>
  <c r="J73" i="16"/>
  <c r="I73" i="16"/>
  <c r="Q73" i="16" s="1"/>
  <c r="H73" i="16"/>
  <c r="P73" i="16" s="1"/>
  <c r="G73" i="16"/>
  <c r="F73" i="16"/>
  <c r="C73" i="16"/>
  <c r="B73" i="16"/>
  <c r="E73" i="16" s="1"/>
  <c r="T72" i="16"/>
  <c r="S72" i="16"/>
  <c r="R72" i="16"/>
  <c r="Q72" i="16"/>
  <c r="P72" i="16"/>
  <c r="E72" i="16"/>
  <c r="U72" i="16" s="1"/>
  <c r="S71" i="16"/>
  <c r="R71" i="16"/>
  <c r="Q71" i="16"/>
  <c r="U71" i="16" s="1"/>
  <c r="P71" i="16"/>
  <c r="T71" i="16" s="1"/>
  <c r="E71" i="16"/>
  <c r="O69" i="16"/>
  <c r="N69" i="16"/>
  <c r="M69" i="16"/>
  <c r="S69" i="16" s="1"/>
  <c r="L69" i="16"/>
  <c r="K69" i="16"/>
  <c r="J69" i="16"/>
  <c r="I69" i="16"/>
  <c r="H69" i="16"/>
  <c r="G69" i="16"/>
  <c r="F69" i="16"/>
  <c r="C69" i="16"/>
  <c r="B69" i="16"/>
  <c r="O68" i="16"/>
  <c r="N68" i="16"/>
  <c r="M68" i="16"/>
  <c r="S68" i="16" s="1"/>
  <c r="L68" i="16"/>
  <c r="R68" i="16" s="1"/>
  <c r="K68" i="16"/>
  <c r="J68" i="16"/>
  <c r="I68" i="16"/>
  <c r="H68" i="16"/>
  <c r="G68" i="16"/>
  <c r="F68" i="16"/>
  <c r="C68" i="16"/>
  <c r="B68" i="16"/>
  <c r="U67" i="16"/>
  <c r="S67" i="16"/>
  <c r="R67" i="16"/>
  <c r="Q67" i="16"/>
  <c r="P67" i="16"/>
  <c r="E67" i="16"/>
  <c r="T67" i="16" s="1"/>
  <c r="U66" i="16"/>
  <c r="T66" i="16"/>
  <c r="S66" i="16"/>
  <c r="R66" i="16"/>
  <c r="Q66" i="16"/>
  <c r="P66" i="16"/>
  <c r="E66" i="16"/>
  <c r="S65" i="16"/>
  <c r="R65" i="16"/>
  <c r="Q65" i="16"/>
  <c r="P65" i="16"/>
  <c r="E65" i="16"/>
  <c r="S64" i="16"/>
  <c r="R64" i="16"/>
  <c r="Q64" i="16"/>
  <c r="P64" i="16"/>
  <c r="E64" i="16"/>
  <c r="U64" i="16" s="1"/>
  <c r="S63" i="16"/>
  <c r="R63" i="16"/>
  <c r="Q63" i="16"/>
  <c r="P63" i="16"/>
  <c r="E63" i="16"/>
  <c r="U63" i="16" s="1"/>
  <c r="O61" i="16"/>
  <c r="N61" i="16"/>
  <c r="M61" i="16"/>
  <c r="S61" i="16" s="1"/>
  <c r="L61" i="16"/>
  <c r="R61" i="16" s="1"/>
  <c r="K61" i="16"/>
  <c r="J61" i="16"/>
  <c r="I61" i="16"/>
  <c r="H61" i="16"/>
  <c r="C61" i="16"/>
  <c r="B61" i="16"/>
  <c r="E61" i="16" s="1"/>
  <c r="S60" i="16"/>
  <c r="R60" i="16"/>
  <c r="Q60" i="16"/>
  <c r="P60" i="16"/>
  <c r="E60" i="16"/>
  <c r="U60" i="16" s="1"/>
  <c r="S59" i="16"/>
  <c r="R59" i="16"/>
  <c r="Q59" i="16"/>
  <c r="P59" i="16"/>
  <c r="E59" i="16"/>
  <c r="S58" i="16"/>
  <c r="R58" i="16"/>
  <c r="Q58" i="16"/>
  <c r="P58" i="16"/>
  <c r="E58" i="16"/>
  <c r="T58" i="16" s="1"/>
  <c r="T57" i="16"/>
  <c r="S57" i="16"/>
  <c r="R57" i="16"/>
  <c r="Q57" i="16"/>
  <c r="P57" i="16"/>
  <c r="E57" i="16"/>
  <c r="U57" i="16" s="1"/>
  <c r="O55" i="16"/>
  <c r="N55" i="16"/>
  <c r="M55" i="16"/>
  <c r="S55" i="16" s="1"/>
  <c r="L55" i="16"/>
  <c r="R55" i="16" s="1"/>
  <c r="K55" i="16"/>
  <c r="J55" i="16"/>
  <c r="I55" i="16"/>
  <c r="H55" i="16"/>
  <c r="G55" i="16"/>
  <c r="F55" i="16"/>
  <c r="C55" i="16"/>
  <c r="B55" i="16"/>
  <c r="U54" i="16"/>
  <c r="T54" i="16"/>
  <c r="S54" i="16"/>
  <c r="R54" i="16"/>
  <c r="Q54" i="16"/>
  <c r="P54" i="16"/>
  <c r="E54" i="16"/>
  <c r="U53" i="16"/>
  <c r="T53" i="16"/>
  <c r="S53" i="16"/>
  <c r="R53" i="16"/>
  <c r="Q53" i="16"/>
  <c r="P53" i="16"/>
  <c r="E53" i="16"/>
  <c r="T52" i="16"/>
  <c r="S52" i="16"/>
  <c r="R52" i="16"/>
  <c r="Q52" i="16"/>
  <c r="P52" i="16"/>
  <c r="E52" i="16"/>
  <c r="U52" i="16" s="1"/>
  <c r="U51" i="16"/>
  <c r="S51" i="16"/>
  <c r="R51" i="16"/>
  <c r="Q51" i="16"/>
  <c r="P51" i="16"/>
  <c r="E51" i="16"/>
  <c r="T51" i="16" s="1"/>
  <c r="S50" i="16"/>
  <c r="R50" i="16"/>
  <c r="Q50" i="16"/>
  <c r="P50" i="16"/>
  <c r="E50" i="16"/>
  <c r="S49" i="16"/>
  <c r="R49" i="16"/>
  <c r="Q49" i="16"/>
  <c r="P49" i="16"/>
  <c r="E49" i="16"/>
  <c r="T49" i="16" s="1"/>
  <c r="S48" i="16"/>
  <c r="R48" i="16"/>
  <c r="Q48" i="16"/>
  <c r="P48" i="16"/>
  <c r="E48" i="16"/>
  <c r="T48" i="16" s="1"/>
  <c r="U47" i="16"/>
  <c r="T47" i="16"/>
  <c r="S47" i="16"/>
  <c r="R47" i="16"/>
  <c r="Q47" i="16"/>
  <c r="P47" i="16"/>
  <c r="E47" i="16"/>
  <c r="U46" i="16"/>
  <c r="T46" i="16"/>
  <c r="S46" i="16"/>
  <c r="R46" i="16"/>
  <c r="Q46" i="16"/>
  <c r="P46" i="16"/>
  <c r="E46" i="16"/>
  <c r="T45" i="16"/>
  <c r="S45" i="16"/>
  <c r="R45" i="16"/>
  <c r="Q45" i="16"/>
  <c r="P45" i="16"/>
  <c r="E45" i="16"/>
  <c r="U45" i="16" s="1"/>
  <c r="T44" i="16"/>
  <c r="S44" i="16"/>
  <c r="R44" i="16"/>
  <c r="Q44" i="16"/>
  <c r="P44" i="16"/>
  <c r="E44" i="16"/>
  <c r="U44" i="16" s="1"/>
  <c r="O42" i="16"/>
  <c r="N42" i="16"/>
  <c r="M42" i="16"/>
  <c r="S42" i="16" s="1"/>
  <c r="L42" i="16"/>
  <c r="K42" i="16"/>
  <c r="J42" i="16"/>
  <c r="I42" i="16"/>
  <c r="H42" i="16"/>
  <c r="G42" i="16"/>
  <c r="F42" i="16"/>
  <c r="C42" i="16"/>
  <c r="E42" i="16" s="1"/>
  <c r="B42" i="16"/>
  <c r="S41" i="16"/>
  <c r="R41" i="16"/>
  <c r="Q41" i="16"/>
  <c r="P41" i="16"/>
  <c r="E41" i="16"/>
  <c r="U41" i="16" s="1"/>
  <c r="U40" i="16"/>
  <c r="S40" i="16"/>
  <c r="R40" i="16"/>
  <c r="Q40" i="16"/>
  <c r="P40" i="16"/>
  <c r="E40" i="16"/>
  <c r="T40" i="16" s="1"/>
  <c r="S39" i="16"/>
  <c r="R39" i="16"/>
  <c r="Q39" i="16"/>
  <c r="P39" i="16"/>
  <c r="E39" i="16"/>
  <c r="U39" i="16" s="1"/>
  <c r="T38" i="16"/>
  <c r="S38" i="16"/>
  <c r="R38" i="16"/>
  <c r="Q38" i="16"/>
  <c r="P38" i="16"/>
  <c r="E38" i="16"/>
  <c r="U38" i="16" s="1"/>
  <c r="U37" i="16"/>
  <c r="S37" i="16"/>
  <c r="R37" i="16"/>
  <c r="Q37" i="16"/>
  <c r="P37" i="16"/>
  <c r="E37" i="16"/>
  <c r="T37" i="16" s="1"/>
  <c r="S35" i="16"/>
  <c r="R35" i="16"/>
  <c r="O35" i="16"/>
  <c r="N35" i="16"/>
  <c r="M35" i="16"/>
  <c r="L35" i="16"/>
  <c r="K35" i="16"/>
  <c r="J35" i="16"/>
  <c r="I35" i="16"/>
  <c r="Q35" i="16" s="1"/>
  <c r="H35" i="16"/>
  <c r="P35" i="16" s="1"/>
  <c r="G35" i="16"/>
  <c r="F35" i="16"/>
  <c r="C35" i="16"/>
  <c r="B35" i="16"/>
  <c r="E35" i="16" s="1"/>
  <c r="U34" i="16"/>
  <c r="S34" i="16"/>
  <c r="R34" i="16"/>
  <c r="Q34" i="16"/>
  <c r="P34" i="16"/>
  <c r="E34" i="16"/>
  <c r="T34" i="16" s="1"/>
  <c r="O32" i="16"/>
  <c r="N32" i="16"/>
  <c r="M32" i="16"/>
  <c r="S32" i="16" s="1"/>
  <c r="L32" i="16"/>
  <c r="R32" i="16" s="1"/>
  <c r="K32" i="16"/>
  <c r="J32" i="16"/>
  <c r="I32" i="16"/>
  <c r="H32" i="16"/>
  <c r="G32" i="16"/>
  <c r="F32" i="16"/>
  <c r="C32" i="16"/>
  <c r="B32" i="16"/>
  <c r="E32" i="16" s="1"/>
  <c r="U31" i="16"/>
  <c r="S31" i="16"/>
  <c r="R31" i="16"/>
  <c r="Q31" i="16"/>
  <c r="P31" i="16"/>
  <c r="E31" i="16"/>
  <c r="T31" i="16" s="1"/>
  <c r="T30" i="16"/>
  <c r="S30" i="16"/>
  <c r="R30" i="16"/>
  <c r="Q30" i="16"/>
  <c r="P30" i="16"/>
  <c r="E30" i="16"/>
  <c r="U30" i="16" s="1"/>
  <c r="U29" i="16"/>
  <c r="T29" i="16"/>
  <c r="S29" i="16"/>
  <c r="R29" i="16"/>
  <c r="Q29" i="16"/>
  <c r="P29" i="16"/>
  <c r="E29" i="16"/>
  <c r="S28" i="16"/>
  <c r="R28" i="16"/>
  <c r="Q28" i="16"/>
  <c r="P28" i="16"/>
  <c r="E28" i="16"/>
  <c r="T28" i="16" s="1"/>
  <c r="O26" i="16"/>
  <c r="N26" i="16"/>
  <c r="M26" i="16"/>
  <c r="S26" i="16" s="1"/>
  <c r="L26" i="16"/>
  <c r="R26" i="16" s="1"/>
  <c r="K26" i="16"/>
  <c r="J26" i="16"/>
  <c r="I26" i="16"/>
  <c r="H26" i="16"/>
  <c r="G26" i="16"/>
  <c r="F26" i="16"/>
  <c r="C26" i="16"/>
  <c r="B26" i="16"/>
  <c r="U25" i="16"/>
  <c r="S25" i="16"/>
  <c r="R25" i="16"/>
  <c r="Q25" i="16"/>
  <c r="P25" i="16"/>
  <c r="E25" i="16"/>
  <c r="T25" i="16" s="1"/>
  <c r="T24" i="16"/>
  <c r="S24" i="16"/>
  <c r="R24" i="16"/>
  <c r="Q24" i="16"/>
  <c r="P24" i="16"/>
  <c r="E24" i="16"/>
  <c r="U24" i="16" s="1"/>
  <c r="S23" i="16"/>
  <c r="R23" i="16"/>
  <c r="Q23" i="16"/>
  <c r="P23" i="16"/>
  <c r="E23" i="16"/>
  <c r="T23" i="16" s="1"/>
  <c r="T22" i="16"/>
  <c r="S22" i="16"/>
  <c r="R22" i="16"/>
  <c r="Q22" i="16"/>
  <c r="P22" i="16"/>
  <c r="E22" i="16"/>
  <c r="U22" i="16" s="1"/>
  <c r="S21" i="16"/>
  <c r="R21" i="16"/>
  <c r="Q21" i="16"/>
  <c r="P21" i="16"/>
  <c r="E21" i="16"/>
  <c r="S20" i="16"/>
  <c r="R20" i="16"/>
  <c r="Q20" i="16"/>
  <c r="P20" i="16"/>
  <c r="E20" i="16"/>
  <c r="T20" i="16" s="1"/>
  <c r="U19" i="16"/>
  <c r="S19" i="16"/>
  <c r="R19" i="16"/>
  <c r="Q19" i="16"/>
  <c r="P19" i="16"/>
  <c r="E19" i="16"/>
  <c r="T19" i="16" s="1"/>
  <c r="S17" i="16"/>
  <c r="R17" i="16"/>
  <c r="O17" i="16"/>
  <c r="N17" i="16"/>
  <c r="M17" i="16"/>
  <c r="L17" i="16"/>
  <c r="K17" i="16"/>
  <c r="J17" i="16"/>
  <c r="I17" i="16"/>
  <c r="Q17" i="16" s="1"/>
  <c r="H17" i="16"/>
  <c r="P17" i="16" s="1"/>
  <c r="G17" i="16"/>
  <c r="F17" i="16"/>
  <c r="C17" i="16"/>
  <c r="B17" i="16"/>
  <c r="E17" i="16" s="1"/>
  <c r="U16" i="16"/>
  <c r="T16" i="16"/>
  <c r="S16" i="16"/>
  <c r="R16" i="16"/>
  <c r="Q16" i="16"/>
  <c r="P16" i="16"/>
  <c r="E16" i="16"/>
  <c r="U15" i="16"/>
  <c r="T15" i="16"/>
  <c r="S15" i="16"/>
  <c r="R15" i="16"/>
  <c r="Q15" i="16"/>
  <c r="P15" i="16"/>
  <c r="E15" i="16"/>
  <c r="T14" i="16"/>
  <c r="S14" i="16"/>
  <c r="R14" i="16"/>
  <c r="Q14" i="16"/>
  <c r="P14" i="16"/>
  <c r="E14" i="16"/>
  <c r="U14" i="16" s="1"/>
  <c r="T13" i="16"/>
  <c r="S13" i="16"/>
  <c r="R13" i="16"/>
  <c r="Q13" i="16"/>
  <c r="P13" i="16"/>
  <c r="E13" i="16"/>
  <c r="U13" i="16" s="1"/>
  <c r="S12" i="16"/>
  <c r="R12" i="16"/>
  <c r="Q12" i="16"/>
  <c r="P12" i="16"/>
  <c r="E12" i="16"/>
  <c r="T12" i="16" s="1"/>
  <c r="U11" i="16"/>
  <c r="S11" i="16"/>
  <c r="R11" i="16"/>
  <c r="Q11" i="16"/>
  <c r="P11" i="16"/>
  <c r="E11" i="16"/>
  <c r="T11" i="16" s="1"/>
  <c r="U10" i="16"/>
  <c r="T10" i="16"/>
  <c r="S10" i="16"/>
  <c r="R10" i="16"/>
  <c r="Q10" i="16"/>
  <c r="P10" i="16"/>
  <c r="E10" i="16"/>
  <c r="U9" i="16"/>
  <c r="T9" i="16"/>
  <c r="S9" i="16"/>
  <c r="R9" i="16"/>
  <c r="Q9" i="16"/>
  <c r="P9" i="16"/>
  <c r="E9" i="16"/>
  <c r="T96" i="15"/>
  <c r="S96" i="15"/>
  <c r="R96" i="15"/>
  <c r="Q96" i="15"/>
  <c r="P96" i="15"/>
  <c r="E96" i="15"/>
  <c r="U96" i="15" s="1"/>
  <c r="U95" i="15"/>
  <c r="T95" i="15"/>
  <c r="S95" i="15"/>
  <c r="R95" i="15"/>
  <c r="Q95" i="15"/>
  <c r="P95" i="15"/>
  <c r="E95" i="15"/>
  <c r="T94" i="15"/>
  <c r="S94" i="15"/>
  <c r="R94" i="15"/>
  <c r="Q94" i="15"/>
  <c r="P94" i="15"/>
  <c r="E94" i="15"/>
  <c r="U94" i="15" s="1"/>
  <c r="S93" i="15"/>
  <c r="R93" i="15"/>
  <c r="Q93" i="15"/>
  <c r="P93" i="15"/>
  <c r="E93" i="15"/>
  <c r="U93" i="15" s="1"/>
  <c r="U92" i="15"/>
  <c r="S92" i="15"/>
  <c r="R92" i="15"/>
  <c r="Q92" i="15"/>
  <c r="P92" i="15"/>
  <c r="E92" i="15"/>
  <c r="T92" i="15" s="1"/>
  <c r="T91" i="15"/>
  <c r="S91" i="15"/>
  <c r="R91" i="15"/>
  <c r="Q91" i="15"/>
  <c r="P91" i="15"/>
  <c r="E91" i="15"/>
  <c r="U91" i="15" s="1"/>
  <c r="T90" i="15"/>
  <c r="S90" i="15"/>
  <c r="R90" i="15"/>
  <c r="Q90" i="15"/>
  <c r="P90" i="15"/>
  <c r="E90" i="15"/>
  <c r="U90" i="15" s="1"/>
  <c r="U89" i="15"/>
  <c r="S89" i="15"/>
  <c r="R89" i="15"/>
  <c r="Q89" i="15"/>
  <c r="P89" i="15"/>
  <c r="E89" i="15"/>
  <c r="T89" i="15" s="1"/>
  <c r="T88" i="15"/>
  <c r="S88" i="15"/>
  <c r="R88" i="15"/>
  <c r="Q88" i="15"/>
  <c r="P88" i="15"/>
  <c r="E88" i="15"/>
  <c r="O75" i="15"/>
  <c r="N75" i="15"/>
  <c r="M75" i="15"/>
  <c r="L75" i="15"/>
  <c r="K75" i="15"/>
  <c r="J75" i="15"/>
  <c r="I75" i="15"/>
  <c r="H75" i="15"/>
  <c r="G75" i="15"/>
  <c r="F75" i="15"/>
  <c r="C75" i="15"/>
  <c r="B75" i="15"/>
  <c r="O74" i="15"/>
  <c r="N74" i="15"/>
  <c r="M74" i="15"/>
  <c r="S74" i="15" s="1"/>
  <c r="L74" i="15"/>
  <c r="R74" i="15" s="1"/>
  <c r="K74" i="15"/>
  <c r="J74" i="15"/>
  <c r="I74" i="15"/>
  <c r="Q74" i="15" s="1"/>
  <c r="H74" i="15"/>
  <c r="P74" i="15" s="1"/>
  <c r="G74" i="15"/>
  <c r="F74" i="15"/>
  <c r="E74" i="15"/>
  <c r="C74" i="15"/>
  <c r="B74" i="15"/>
  <c r="R73" i="15"/>
  <c r="O73" i="15"/>
  <c r="N73" i="15"/>
  <c r="M73" i="15"/>
  <c r="S73" i="15" s="1"/>
  <c r="L73" i="15"/>
  <c r="K73" i="15"/>
  <c r="J73" i="15"/>
  <c r="I73" i="15"/>
  <c r="Q73" i="15" s="1"/>
  <c r="H73" i="15"/>
  <c r="G73" i="15"/>
  <c r="F73" i="15"/>
  <c r="E73" i="15"/>
  <c r="C73" i="15"/>
  <c r="B73" i="15"/>
  <c r="S72" i="15"/>
  <c r="R72" i="15"/>
  <c r="Q72" i="15"/>
  <c r="U72" i="15" s="1"/>
  <c r="P72" i="15"/>
  <c r="E72" i="15"/>
  <c r="T72" i="15" s="1"/>
  <c r="S71" i="15"/>
  <c r="R71" i="15"/>
  <c r="Q71" i="15"/>
  <c r="P71" i="15"/>
  <c r="T71" i="15" s="1"/>
  <c r="E71" i="15"/>
  <c r="O69" i="15"/>
  <c r="N69" i="15"/>
  <c r="M69" i="15"/>
  <c r="L69" i="15"/>
  <c r="K69" i="15"/>
  <c r="J69" i="15"/>
  <c r="I69" i="15"/>
  <c r="H69" i="15"/>
  <c r="G69" i="15"/>
  <c r="F69" i="15"/>
  <c r="C69" i="15"/>
  <c r="B69" i="15"/>
  <c r="R68" i="15"/>
  <c r="O68" i="15"/>
  <c r="N68" i="15"/>
  <c r="M68" i="15"/>
  <c r="S68" i="15" s="1"/>
  <c r="L68" i="15"/>
  <c r="K68" i="15"/>
  <c r="J68" i="15"/>
  <c r="I68" i="15"/>
  <c r="H68" i="15"/>
  <c r="G68" i="15"/>
  <c r="F68" i="15"/>
  <c r="E68" i="15"/>
  <c r="C68" i="15"/>
  <c r="B68" i="15"/>
  <c r="U67" i="15"/>
  <c r="S67" i="15"/>
  <c r="R67" i="15"/>
  <c r="Q67" i="15"/>
  <c r="P67" i="15"/>
  <c r="E67" i="15"/>
  <c r="T67" i="15" s="1"/>
  <c r="T66" i="15"/>
  <c r="S66" i="15"/>
  <c r="R66" i="15"/>
  <c r="Q66" i="15"/>
  <c r="P66" i="15"/>
  <c r="E66" i="15"/>
  <c r="U66" i="15" s="1"/>
  <c r="S65" i="15"/>
  <c r="R65" i="15"/>
  <c r="Q65" i="15"/>
  <c r="P65" i="15"/>
  <c r="E65" i="15"/>
  <c r="U64" i="15"/>
  <c r="T64" i="15"/>
  <c r="S64" i="15"/>
  <c r="R64" i="15"/>
  <c r="Q64" i="15"/>
  <c r="P64" i="15"/>
  <c r="E64" i="15"/>
  <c r="S63" i="15"/>
  <c r="R63" i="15"/>
  <c r="Q63" i="15"/>
  <c r="P63" i="15"/>
  <c r="E63" i="15"/>
  <c r="T63" i="15" s="1"/>
  <c r="R61" i="15"/>
  <c r="O61" i="15"/>
  <c r="N61" i="15"/>
  <c r="M61" i="15"/>
  <c r="S61" i="15" s="1"/>
  <c r="L61" i="15"/>
  <c r="K61" i="15"/>
  <c r="J61" i="15"/>
  <c r="I61" i="15"/>
  <c r="H61" i="15"/>
  <c r="C61" i="15"/>
  <c r="B61" i="15"/>
  <c r="S60" i="15"/>
  <c r="R60" i="15"/>
  <c r="Q60" i="15"/>
  <c r="P60" i="15"/>
  <c r="E60" i="15"/>
  <c r="T60" i="15" s="1"/>
  <c r="T59" i="15"/>
  <c r="S59" i="15"/>
  <c r="R59" i="15"/>
  <c r="Q59" i="15"/>
  <c r="P59" i="15"/>
  <c r="E59" i="15"/>
  <c r="U59" i="15" s="1"/>
  <c r="S58" i="15"/>
  <c r="R58" i="15"/>
  <c r="Q58" i="15"/>
  <c r="P58" i="15"/>
  <c r="E58" i="15"/>
  <c r="S57" i="15"/>
  <c r="R57" i="15"/>
  <c r="Q57" i="15"/>
  <c r="P57" i="15"/>
  <c r="E57" i="15"/>
  <c r="T57" i="15" s="1"/>
  <c r="O55" i="15"/>
  <c r="N55" i="15"/>
  <c r="M55" i="15"/>
  <c r="S55" i="15" s="1"/>
  <c r="L55" i="15"/>
  <c r="K55" i="15"/>
  <c r="J55" i="15"/>
  <c r="I55" i="15"/>
  <c r="H55" i="15"/>
  <c r="G55" i="15"/>
  <c r="F55" i="15"/>
  <c r="C55" i="15"/>
  <c r="B55" i="15"/>
  <c r="S54" i="15"/>
  <c r="R54" i="15"/>
  <c r="Q54" i="15"/>
  <c r="P54" i="15"/>
  <c r="E54" i="15"/>
  <c r="T54" i="15" s="1"/>
  <c r="U53" i="15"/>
  <c r="S53" i="15"/>
  <c r="R53" i="15"/>
  <c r="Q53" i="15"/>
  <c r="P53" i="15"/>
  <c r="E53" i="15"/>
  <c r="T53" i="15" s="1"/>
  <c r="U52" i="15"/>
  <c r="T52" i="15"/>
  <c r="S52" i="15"/>
  <c r="R52" i="15"/>
  <c r="Q52" i="15"/>
  <c r="P52" i="15"/>
  <c r="E52" i="15"/>
  <c r="S51" i="15"/>
  <c r="R51" i="15"/>
  <c r="Q51" i="15"/>
  <c r="P51" i="15"/>
  <c r="E51" i="15"/>
  <c r="U51" i="15" s="1"/>
  <c r="S50" i="15"/>
  <c r="R50" i="15"/>
  <c r="Q50" i="15"/>
  <c r="P50" i="15"/>
  <c r="E50" i="15"/>
  <c r="U50" i="15" s="1"/>
  <c r="S49" i="15"/>
  <c r="R49" i="15"/>
  <c r="Q49" i="15"/>
  <c r="P49" i="15"/>
  <c r="E49" i="15"/>
  <c r="S48" i="15"/>
  <c r="R48" i="15"/>
  <c r="Q48" i="15"/>
  <c r="P48" i="15"/>
  <c r="E48" i="15"/>
  <c r="T48" i="15" s="1"/>
  <c r="U47" i="15"/>
  <c r="S47" i="15"/>
  <c r="R47" i="15"/>
  <c r="Q47" i="15"/>
  <c r="P47" i="15"/>
  <c r="E47" i="15"/>
  <c r="T47" i="15" s="1"/>
  <c r="U46" i="15"/>
  <c r="T46" i="15"/>
  <c r="S46" i="15"/>
  <c r="R46" i="15"/>
  <c r="Q46" i="15"/>
  <c r="P46" i="15"/>
  <c r="E46" i="15"/>
  <c r="T45" i="15"/>
  <c r="S45" i="15"/>
  <c r="R45" i="15"/>
  <c r="Q45" i="15"/>
  <c r="P45" i="15"/>
  <c r="E45" i="15"/>
  <c r="U45" i="15" s="1"/>
  <c r="U44" i="15"/>
  <c r="S44" i="15"/>
  <c r="R44" i="15"/>
  <c r="Q44" i="15"/>
  <c r="P44" i="15"/>
  <c r="E44" i="15"/>
  <c r="T44" i="15" s="1"/>
  <c r="R42" i="15"/>
  <c r="O42" i="15"/>
  <c r="N42" i="15"/>
  <c r="M42" i="15"/>
  <c r="S42" i="15" s="1"/>
  <c r="L42" i="15"/>
  <c r="K42" i="15"/>
  <c r="J42" i="15"/>
  <c r="I42" i="15"/>
  <c r="H42" i="15"/>
  <c r="G42" i="15"/>
  <c r="F42" i="15"/>
  <c r="C42" i="15"/>
  <c r="B42" i="15"/>
  <c r="U41" i="15"/>
  <c r="T41" i="15"/>
  <c r="S41" i="15"/>
  <c r="R41" i="15"/>
  <c r="Q41" i="15"/>
  <c r="P41" i="15"/>
  <c r="E41" i="15"/>
  <c r="U40" i="15"/>
  <c r="S40" i="15"/>
  <c r="R40" i="15"/>
  <c r="Q40" i="15"/>
  <c r="P40" i="15"/>
  <c r="E40" i="15"/>
  <c r="T40" i="15" s="1"/>
  <c r="S39" i="15"/>
  <c r="R39" i="15"/>
  <c r="Q39" i="15"/>
  <c r="P39" i="15"/>
  <c r="E39" i="15"/>
  <c r="S38" i="15"/>
  <c r="R38" i="15"/>
  <c r="Q38" i="15"/>
  <c r="P38" i="15"/>
  <c r="E38" i="15"/>
  <c r="T38" i="15" s="1"/>
  <c r="U37" i="15"/>
  <c r="T37" i="15"/>
  <c r="S37" i="15"/>
  <c r="R37" i="15"/>
  <c r="Q37" i="15"/>
  <c r="P37" i="15"/>
  <c r="E37" i="15"/>
  <c r="R35" i="15"/>
  <c r="Q35" i="15"/>
  <c r="O35" i="15"/>
  <c r="N35" i="15"/>
  <c r="M35" i="15"/>
  <c r="S35" i="15" s="1"/>
  <c r="L35" i="15"/>
  <c r="K35" i="15"/>
  <c r="J35" i="15"/>
  <c r="I35" i="15"/>
  <c r="H35" i="15"/>
  <c r="P35" i="15" s="1"/>
  <c r="G35" i="15"/>
  <c r="F35" i="15"/>
  <c r="E35" i="15"/>
  <c r="C35" i="15"/>
  <c r="B35" i="15"/>
  <c r="U34" i="15"/>
  <c r="T34" i="15"/>
  <c r="S34" i="15"/>
  <c r="R34" i="15"/>
  <c r="Q34" i="15"/>
  <c r="P34" i="15"/>
  <c r="E34" i="15"/>
  <c r="O32" i="15"/>
  <c r="N32" i="15"/>
  <c r="M32" i="15"/>
  <c r="S32" i="15" s="1"/>
  <c r="L32" i="15"/>
  <c r="R32" i="15" s="1"/>
  <c r="K32" i="15"/>
  <c r="J32" i="15"/>
  <c r="I32" i="15"/>
  <c r="Q32" i="15" s="1"/>
  <c r="H32" i="15"/>
  <c r="G32" i="15"/>
  <c r="F32" i="15"/>
  <c r="C32" i="15"/>
  <c r="E32" i="15" s="1"/>
  <c r="B32" i="15"/>
  <c r="U31" i="15"/>
  <c r="T31" i="15"/>
  <c r="S31" i="15"/>
  <c r="R31" i="15"/>
  <c r="Q31" i="15"/>
  <c r="P31" i="15"/>
  <c r="E31" i="15"/>
  <c r="T30" i="15"/>
  <c r="S30" i="15"/>
  <c r="R30" i="15"/>
  <c r="Q30" i="15"/>
  <c r="P30" i="15"/>
  <c r="E30" i="15"/>
  <c r="U30" i="15" s="1"/>
  <c r="T29" i="15"/>
  <c r="S29" i="15"/>
  <c r="R29" i="15"/>
  <c r="Q29" i="15"/>
  <c r="P29" i="15"/>
  <c r="E29" i="15"/>
  <c r="U29" i="15" s="1"/>
  <c r="U28" i="15"/>
  <c r="S28" i="15"/>
  <c r="R28" i="15"/>
  <c r="Q28" i="15"/>
  <c r="P28" i="15"/>
  <c r="E28" i="15"/>
  <c r="T28" i="15" s="1"/>
  <c r="O26" i="15"/>
  <c r="N26" i="15"/>
  <c r="M26" i="15"/>
  <c r="S26" i="15" s="1"/>
  <c r="L26" i="15"/>
  <c r="R26" i="15" s="1"/>
  <c r="K26" i="15"/>
  <c r="J26" i="15"/>
  <c r="I26" i="15"/>
  <c r="H26" i="15"/>
  <c r="G26" i="15"/>
  <c r="F26" i="15"/>
  <c r="C26" i="15"/>
  <c r="B26" i="15"/>
  <c r="U25" i="15"/>
  <c r="S25" i="15"/>
  <c r="R25" i="15"/>
  <c r="Q25" i="15"/>
  <c r="P25" i="15"/>
  <c r="E25" i="15"/>
  <c r="T25" i="15" s="1"/>
  <c r="T24" i="15"/>
  <c r="S24" i="15"/>
  <c r="R24" i="15"/>
  <c r="Q24" i="15"/>
  <c r="P24" i="15"/>
  <c r="E24" i="15"/>
  <c r="U24" i="15" s="1"/>
  <c r="S23" i="15"/>
  <c r="R23" i="15"/>
  <c r="Q23" i="15"/>
  <c r="P23" i="15"/>
  <c r="E23" i="15"/>
  <c r="S22" i="15"/>
  <c r="R22" i="15"/>
  <c r="Q22" i="15"/>
  <c r="P22" i="15"/>
  <c r="E22" i="15"/>
  <c r="T22" i="15" s="1"/>
  <c r="U21" i="15"/>
  <c r="S21" i="15"/>
  <c r="R21" i="15"/>
  <c r="Q21" i="15"/>
  <c r="P21" i="15"/>
  <c r="E21" i="15"/>
  <c r="T21" i="15" s="1"/>
  <c r="U20" i="15"/>
  <c r="T20" i="15"/>
  <c r="S20" i="15"/>
  <c r="R20" i="15"/>
  <c r="Q20" i="15"/>
  <c r="P20" i="15"/>
  <c r="E20" i="15"/>
  <c r="T19" i="15"/>
  <c r="S19" i="15"/>
  <c r="R19" i="15"/>
  <c r="Q19" i="15"/>
  <c r="P19" i="15"/>
  <c r="E19" i="15"/>
  <c r="U19" i="15" s="1"/>
  <c r="O17" i="15"/>
  <c r="N17" i="15"/>
  <c r="M17" i="15"/>
  <c r="S17" i="15" s="1"/>
  <c r="L17" i="15"/>
  <c r="R17" i="15" s="1"/>
  <c r="K17" i="15"/>
  <c r="J17" i="15"/>
  <c r="I17" i="15"/>
  <c r="Q17" i="15" s="1"/>
  <c r="H17" i="15"/>
  <c r="P17" i="15" s="1"/>
  <c r="G17" i="15"/>
  <c r="F17" i="15"/>
  <c r="C17" i="15"/>
  <c r="E17" i="15" s="1"/>
  <c r="B17" i="15"/>
  <c r="T16" i="15"/>
  <c r="S16" i="15"/>
  <c r="R16" i="15"/>
  <c r="Q16" i="15"/>
  <c r="P16" i="15"/>
  <c r="E16" i="15"/>
  <c r="U16" i="15" s="1"/>
  <c r="T15" i="15"/>
  <c r="S15" i="15"/>
  <c r="R15" i="15"/>
  <c r="Q15" i="15"/>
  <c r="P15" i="15"/>
  <c r="E15" i="15"/>
  <c r="U15" i="15" s="1"/>
  <c r="U14" i="15"/>
  <c r="S14" i="15"/>
  <c r="R14" i="15"/>
  <c r="Q14" i="15"/>
  <c r="P14" i="15"/>
  <c r="E14" i="15"/>
  <c r="T14" i="15" s="1"/>
  <c r="T13" i="15"/>
  <c r="S13" i="15"/>
  <c r="R13" i="15"/>
  <c r="Q13" i="15"/>
  <c r="P13" i="15"/>
  <c r="E13" i="15"/>
  <c r="U13" i="15" s="1"/>
  <c r="S12" i="15"/>
  <c r="R12" i="15"/>
  <c r="Q12" i="15"/>
  <c r="P12" i="15"/>
  <c r="E12" i="15"/>
  <c r="S11" i="15"/>
  <c r="R11" i="15"/>
  <c r="Q11" i="15"/>
  <c r="P11" i="15"/>
  <c r="E11" i="15"/>
  <c r="T11" i="15" s="1"/>
  <c r="U10" i="15"/>
  <c r="S10" i="15"/>
  <c r="R10" i="15"/>
  <c r="Q10" i="15"/>
  <c r="P10" i="15"/>
  <c r="E10" i="15"/>
  <c r="T10" i="15" s="1"/>
  <c r="U9" i="15"/>
  <c r="T9" i="15"/>
  <c r="S9" i="15"/>
  <c r="R9" i="15"/>
  <c r="Q9" i="15"/>
  <c r="P9" i="15"/>
  <c r="E9" i="15"/>
  <c r="T96" i="14"/>
  <c r="S96" i="14"/>
  <c r="R96" i="14"/>
  <c r="Q96" i="14"/>
  <c r="P96" i="14"/>
  <c r="E96" i="14"/>
  <c r="U96" i="14" s="1"/>
  <c r="T95" i="14"/>
  <c r="S95" i="14"/>
  <c r="R95" i="14"/>
  <c r="Q95" i="14"/>
  <c r="P95" i="14"/>
  <c r="E95" i="14"/>
  <c r="U95" i="14" s="1"/>
  <c r="U94" i="14"/>
  <c r="S94" i="14"/>
  <c r="R94" i="14"/>
  <c r="Q94" i="14"/>
  <c r="P94" i="14"/>
  <c r="E94" i="14"/>
  <c r="T94" i="14" s="1"/>
  <c r="T93" i="14"/>
  <c r="S93" i="14"/>
  <c r="R93" i="14"/>
  <c r="Q93" i="14"/>
  <c r="P93" i="14"/>
  <c r="E93" i="14"/>
  <c r="U93" i="14" s="1"/>
  <c r="S92" i="14"/>
  <c r="R92" i="14"/>
  <c r="Q92" i="14"/>
  <c r="P92" i="14"/>
  <c r="E92" i="14"/>
  <c r="S91" i="14"/>
  <c r="R91" i="14"/>
  <c r="Q91" i="14"/>
  <c r="P91" i="14"/>
  <c r="E91" i="14"/>
  <c r="T91" i="14" s="1"/>
  <c r="U90" i="14"/>
  <c r="S90" i="14"/>
  <c r="R90" i="14"/>
  <c r="Q90" i="14"/>
  <c r="P90" i="14"/>
  <c r="E90" i="14"/>
  <c r="T90" i="14" s="1"/>
  <c r="U89" i="14"/>
  <c r="T89" i="14"/>
  <c r="S89" i="14"/>
  <c r="R89" i="14"/>
  <c r="Q89" i="14"/>
  <c r="P89" i="14"/>
  <c r="E89" i="14"/>
  <c r="T88" i="14"/>
  <c r="S88" i="14"/>
  <c r="R88" i="14"/>
  <c r="Q88" i="14"/>
  <c r="P88" i="14"/>
  <c r="E88" i="14"/>
  <c r="U88" i="14" s="1"/>
  <c r="O75" i="14"/>
  <c r="N75" i="14"/>
  <c r="M75" i="14"/>
  <c r="S75" i="14" s="1"/>
  <c r="L75" i="14"/>
  <c r="K75" i="14"/>
  <c r="J75" i="14"/>
  <c r="I75" i="14"/>
  <c r="H75" i="14"/>
  <c r="G75" i="14"/>
  <c r="F75" i="14"/>
  <c r="C75" i="14"/>
  <c r="B75" i="14"/>
  <c r="R74" i="14"/>
  <c r="Q74" i="14"/>
  <c r="O74" i="14"/>
  <c r="N74" i="14"/>
  <c r="M74" i="14"/>
  <c r="S74" i="14" s="1"/>
  <c r="L74" i="14"/>
  <c r="K74" i="14"/>
  <c r="J74" i="14"/>
  <c r="I74" i="14"/>
  <c r="H74" i="14"/>
  <c r="P74" i="14" s="1"/>
  <c r="G74" i="14"/>
  <c r="F74" i="14"/>
  <c r="E74" i="14"/>
  <c r="C74" i="14"/>
  <c r="B74" i="14"/>
  <c r="S73" i="14"/>
  <c r="R73" i="14"/>
  <c r="O73" i="14"/>
  <c r="N73" i="14"/>
  <c r="M73" i="14"/>
  <c r="L73" i="14"/>
  <c r="K73" i="14"/>
  <c r="J73" i="14"/>
  <c r="I73" i="14"/>
  <c r="Q73" i="14" s="1"/>
  <c r="H73" i="14"/>
  <c r="P73" i="14" s="1"/>
  <c r="G73" i="14"/>
  <c r="F73" i="14"/>
  <c r="C73" i="14"/>
  <c r="B73" i="14"/>
  <c r="E73" i="14" s="1"/>
  <c r="U72" i="14"/>
  <c r="S72" i="14"/>
  <c r="R72" i="14"/>
  <c r="Q72" i="14"/>
  <c r="P72" i="14"/>
  <c r="E72" i="14"/>
  <c r="T72" i="14" s="1"/>
  <c r="U71" i="14"/>
  <c r="T71" i="14"/>
  <c r="S71" i="14"/>
  <c r="R71" i="14"/>
  <c r="Q71" i="14"/>
  <c r="P71" i="14"/>
  <c r="E71" i="14"/>
  <c r="O69" i="14"/>
  <c r="N69" i="14"/>
  <c r="M69" i="14"/>
  <c r="S69" i="14" s="1"/>
  <c r="L69" i="14"/>
  <c r="K69" i="14"/>
  <c r="J69" i="14"/>
  <c r="I69" i="14"/>
  <c r="H69" i="14"/>
  <c r="G69" i="14"/>
  <c r="F69" i="14"/>
  <c r="C69" i="14"/>
  <c r="B69" i="14"/>
  <c r="R68" i="14"/>
  <c r="O68" i="14"/>
  <c r="N68" i="14"/>
  <c r="M68" i="14"/>
  <c r="S68" i="14" s="1"/>
  <c r="L68" i="14"/>
  <c r="K68" i="14"/>
  <c r="J68" i="14"/>
  <c r="I68" i="14"/>
  <c r="H68" i="14"/>
  <c r="P68" i="14" s="1"/>
  <c r="G68" i="14"/>
  <c r="F68" i="14"/>
  <c r="C68" i="14"/>
  <c r="B68" i="14"/>
  <c r="U67" i="14"/>
  <c r="S67" i="14"/>
  <c r="R67" i="14"/>
  <c r="Q67" i="14"/>
  <c r="P67" i="14"/>
  <c r="E67" i="14"/>
  <c r="T67" i="14" s="1"/>
  <c r="U66" i="14"/>
  <c r="T66" i="14"/>
  <c r="S66" i="14"/>
  <c r="R66" i="14"/>
  <c r="Q66" i="14"/>
  <c r="P66" i="14"/>
  <c r="E66" i="14"/>
  <c r="S65" i="14"/>
  <c r="R65" i="14"/>
  <c r="Q65" i="14"/>
  <c r="P65" i="14"/>
  <c r="E65" i="14"/>
  <c r="U65" i="14" s="1"/>
  <c r="U64" i="14"/>
  <c r="T64" i="14"/>
  <c r="S64" i="14"/>
  <c r="R64" i="14"/>
  <c r="Q64" i="14"/>
  <c r="P64" i="14"/>
  <c r="E64" i="14"/>
  <c r="U63" i="14"/>
  <c r="S63" i="14"/>
  <c r="R63" i="14"/>
  <c r="Q63" i="14"/>
  <c r="P63" i="14"/>
  <c r="E63" i="14"/>
  <c r="T63" i="14" s="1"/>
  <c r="O61" i="14"/>
  <c r="N61" i="14"/>
  <c r="M61" i="14"/>
  <c r="S61" i="14" s="1"/>
  <c r="L61" i="14"/>
  <c r="R61" i="14" s="1"/>
  <c r="K61" i="14"/>
  <c r="J61" i="14"/>
  <c r="I61" i="14"/>
  <c r="H61" i="14"/>
  <c r="C61" i="14"/>
  <c r="B61" i="14"/>
  <c r="S60" i="14"/>
  <c r="R60" i="14"/>
  <c r="Q60" i="14"/>
  <c r="P60" i="14"/>
  <c r="E60" i="14"/>
  <c r="S59" i="14"/>
  <c r="R59" i="14"/>
  <c r="Q59" i="14"/>
  <c r="P59" i="14"/>
  <c r="E59" i="14"/>
  <c r="T59" i="14" s="1"/>
  <c r="S58" i="14"/>
  <c r="R58" i="14"/>
  <c r="Q58" i="14"/>
  <c r="P58" i="14"/>
  <c r="E58" i="14"/>
  <c r="T58" i="14" s="1"/>
  <c r="U57" i="14"/>
  <c r="T57" i="14"/>
  <c r="S57" i="14"/>
  <c r="R57" i="14"/>
  <c r="Q57" i="14"/>
  <c r="P57" i="14"/>
  <c r="E57" i="14"/>
  <c r="O55" i="14"/>
  <c r="N55" i="14"/>
  <c r="M55" i="14"/>
  <c r="S55" i="14" s="1"/>
  <c r="L55" i="14"/>
  <c r="K55" i="14"/>
  <c r="J55" i="14"/>
  <c r="I55" i="14"/>
  <c r="H55" i="14"/>
  <c r="G55" i="14"/>
  <c r="F55" i="14"/>
  <c r="C55" i="14"/>
  <c r="B55" i="14"/>
  <c r="U54" i="14"/>
  <c r="T54" i="14"/>
  <c r="S54" i="14"/>
  <c r="R54" i="14"/>
  <c r="Q54" i="14"/>
  <c r="P54" i="14"/>
  <c r="E54" i="14"/>
  <c r="S53" i="14"/>
  <c r="R53" i="14"/>
  <c r="Q53" i="14"/>
  <c r="P53" i="14"/>
  <c r="E53" i="14"/>
  <c r="T52" i="14"/>
  <c r="S52" i="14"/>
  <c r="R52" i="14"/>
  <c r="Q52" i="14"/>
  <c r="P52" i="14"/>
  <c r="E52" i="14"/>
  <c r="U52" i="14" s="1"/>
  <c r="S51" i="14"/>
  <c r="R51" i="14"/>
  <c r="Q51" i="14"/>
  <c r="P51" i="14"/>
  <c r="E51" i="14"/>
  <c r="T51" i="14" s="1"/>
  <c r="S50" i="14"/>
  <c r="R50" i="14"/>
  <c r="Q50" i="14"/>
  <c r="P50" i="14"/>
  <c r="E50" i="14"/>
  <c r="U50" i="14" s="1"/>
  <c r="S49" i="14"/>
  <c r="R49" i="14"/>
  <c r="Q49" i="14"/>
  <c r="P49" i="14"/>
  <c r="E49" i="14"/>
  <c r="S48" i="14"/>
  <c r="R48" i="14"/>
  <c r="Q48" i="14"/>
  <c r="P48" i="14"/>
  <c r="E48" i="14"/>
  <c r="T48" i="14" s="1"/>
  <c r="S47" i="14"/>
  <c r="R47" i="14"/>
  <c r="Q47" i="14"/>
  <c r="P47" i="14"/>
  <c r="E47" i="14"/>
  <c r="T47" i="14" s="1"/>
  <c r="U46" i="14"/>
  <c r="T46" i="14"/>
  <c r="S46" i="14"/>
  <c r="R46" i="14"/>
  <c r="Q46" i="14"/>
  <c r="P46" i="14"/>
  <c r="E46" i="14"/>
  <c r="S45" i="14"/>
  <c r="R45" i="14"/>
  <c r="Q45" i="14"/>
  <c r="P45" i="14"/>
  <c r="E45" i="14"/>
  <c r="U44" i="14"/>
  <c r="T44" i="14"/>
  <c r="S44" i="14"/>
  <c r="R44" i="14"/>
  <c r="Q44" i="14"/>
  <c r="P44" i="14"/>
  <c r="E44" i="14"/>
  <c r="R42" i="14"/>
  <c r="O42" i="14"/>
  <c r="N42" i="14"/>
  <c r="M42" i="14"/>
  <c r="S42" i="14" s="1"/>
  <c r="L42" i="14"/>
  <c r="K42" i="14"/>
  <c r="J42" i="14"/>
  <c r="I42" i="14"/>
  <c r="H42" i="14"/>
  <c r="G42" i="14"/>
  <c r="F42" i="14"/>
  <c r="C42" i="14"/>
  <c r="B42" i="14"/>
  <c r="U41" i="14"/>
  <c r="T41" i="14"/>
  <c r="S41" i="14"/>
  <c r="R41" i="14"/>
  <c r="Q41" i="14"/>
  <c r="P41" i="14"/>
  <c r="E41" i="14"/>
  <c r="U40" i="14"/>
  <c r="S40" i="14"/>
  <c r="R40" i="14"/>
  <c r="Q40" i="14"/>
  <c r="P40" i="14"/>
  <c r="E40" i="14"/>
  <c r="T40" i="14" s="1"/>
  <c r="T39" i="14"/>
  <c r="S39" i="14"/>
  <c r="R39" i="14"/>
  <c r="Q39" i="14"/>
  <c r="P39" i="14"/>
  <c r="E39" i="14"/>
  <c r="U39" i="14" s="1"/>
  <c r="S38" i="14"/>
  <c r="R38" i="14"/>
  <c r="Q38" i="14"/>
  <c r="P38" i="14"/>
  <c r="E38" i="14"/>
  <c r="S37" i="14"/>
  <c r="R37" i="14"/>
  <c r="Q37" i="14"/>
  <c r="P37" i="14"/>
  <c r="E37" i="14"/>
  <c r="U37" i="14" s="1"/>
  <c r="S35" i="14"/>
  <c r="O35" i="14"/>
  <c r="N35" i="14"/>
  <c r="M35" i="14"/>
  <c r="L35" i="14"/>
  <c r="R35" i="14" s="1"/>
  <c r="K35" i="14"/>
  <c r="J35" i="14"/>
  <c r="I35" i="14"/>
  <c r="H35" i="14"/>
  <c r="P35" i="14" s="1"/>
  <c r="G35" i="14"/>
  <c r="F35" i="14"/>
  <c r="C35" i="14"/>
  <c r="B35" i="14"/>
  <c r="E35" i="14" s="1"/>
  <c r="S34" i="14"/>
  <c r="R34" i="14"/>
  <c r="Q34" i="14"/>
  <c r="P34" i="14"/>
  <c r="E34" i="14"/>
  <c r="T34" i="14" s="1"/>
  <c r="O32" i="14"/>
  <c r="N32" i="14"/>
  <c r="M32" i="14"/>
  <c r="S32" i="14" s="1"/>
  <c r="L32" i="14"/>
  <c r="R32" i="14" s="1"/>
  <c r="K32" i="14"/>
  <c r="J32" i="14"/>
  <c r="I32" i="14"/>
  <c r="H32" i="14"/>
  <c r="G32" i="14"/>
  <c r="F32" i="14"/>
  <c r="C32" i="14"/>
  <c r="B32" i="14"/>
  <c r="E32" i="14" s="1"/>
  <c r="S31" i="14"/>
  <c r="R31" i="14"/>
  <c r="Q31" i="14"/>
  <c r="P31" i="14"/>
  <c r="E31" i="14"/>
  <c r="T31" i="14" s="1"/>
  <c r="U30" i="14"/>
  <c r="S30" i="14"/>
  <c r="R30" i="14"/>
  <c r="Q30" i="14"/>
  <c r="P30" i="14"/>
  <c r="E30" i="14"/>
  <c r="T30" i="14" s="1"/>
  <c r="S29" i="14"/>
  <c r="R29" i="14"/>
  <c r="Q29" i="14"/>
  <c r="P29" i="14"/>
  <c r="E29" i="14"/>
  <c r="U29" i="14" s="1"/>
  <c r="S28" i="14"/>
  <c r="R28" i="14"/>
  <c r="Q28" i="14"/>
  <c r="P28" i="14"/>
  <c r="E28" i="14"/>
  <c r="O26" i="14"/>
  <c r="N26" i="14"/>
  <c r="M26" i="14"/>
  <c r="S26" i="14" s="1"/>
  <c r="L26" i="14"/>
  <c r="R26" i="14" s="1"/>
  <c r="K26" i="14"/>
  <c r="J26" i="14"/>
  <c r="I26" i="14"/>
  <c r="H26" i="14"/>
  <c r="G26" i="14"/>
  <c r="F26" i="14"/>
  <c r="C26" i="14"/>
  <c r="B26" i="14"/>
  <c r="S25" i="14"/>
  <c r="R25" i="14"/>
  <c r="Q25" i="14"/>
  <c r="P25" i="14"/>
  <c r="E25" i="14"/>
  <c r="U24" i="14"/>
  <c r="T24" i="14"/>
  <c r="S24" i="14"/>
  <c r="R24" i="14"/>
  <c r="Q24" i="14"/>
  <c r="P24" i="14"/>
  <c r="E24" i="14"/>
  <c r="U23" i="14"/>
  <c r="S23" i="14"/>
  <c r="R23" i="14"/>
  <c r="Q23" i="14"/>
  <c r="P23" i="14"/>
  <c r="E23" i="14"/>
  <c r="T23" i="14" s="1"/>
  <c r="T22" i="14"/>
  <c r="S22" i="14"/>
  <c r="R22" i="14"/>
  <c r="Q22" i="14"/>
  <c r="P22" i="14"/>
  <c r="E22" i="14"/>
  <c r="U22" i="14" s="1"/>
  <c r="S21" i="14"/>
  <c r="R21" i="14"/>
  <c r="Q21" i="14"/>
  <c r="P21" i="14"/>
  <c r="E21" i="14"/>
  <c r="S20" i="14"/>
  <c r="R20" i="14"/>
  <c r="Q20" i="14"/>
  <c r="P20" i="14"/>
  <c r="E20" i="14"/>
  <c r="T20" i="14" s="1"/>
  <c r="U19" i="14"/>
  <c r="S19" i="14"/>
  <c r="R19" i="14"/>
  <c r="Q19" i="14"/>
  <c r="P19" i="14"/>
  <c r="E19" i="14"/>
  <c r="T19" i="14" s="1"/>
  <c r="S17" i="14"/>
  <c r="R17" i="14"/>
  <c r="O17" i="14"/>
  <c r="N17" i="14"/>
  <c r="M17" i="14"/>
  <c r="L17" i="14"/>
  <c r="K17" i="14"/>
  <c r="J17" i="14"/>
  <c r="I17" i="14"/>
  <c r="Q17" i="14" s="1"/>
  <c r="H17" i="14"/>
  <c r="P17" i="14" s="1"/>
  <c r="G17" i="14"/>
  <c r="F17" i="14"/>
  <c r="C17" i="14"/>
  <c r="B17" i="14"/>
  <c r="E17" i="14" s="1"/>
  <c r="U16" i="14"/>
  <c r="S16" i="14"/>
  <c r="R16" i="14"/>
  <c r="Q16" i="14"/>
  <c r="P16" i="14"/>
  <c r="E16" i="14"/>
  <c r="T16" i="14" s="1"/>
  <c r="U15" i="14"/>
  <c r="T15" i="14"/>
  <c r="S15" i="14"/>
  <c r="R15" i="14"/>
  <c r="Q15" i="14"/>
  <c r="P15" i="14"/>
  <c r="E15" i="14"/>
  <c r="S14" i="14"/>
  <c r="R14" i="14"/>
  <c r="Q14" i="14"/>
  <c r="P14" i="14"/>
  <c r="E14" i="14"/>
  <c r="U13" i="14"/>
  <c r="T13" i="14"/>
  <c r="S13" i="14"/>
  <c r="R13" i="14"/>
  <c r="Q13" i="14"/>
  <c r="P13" i="14"/>
  <c r="E13" i="14"/>
  <c r="U12" i="14"/>
  <c r="S12" i="14"/>
  <c r="R12" i="14"/>
  <c r="Q12" i="14"/>
  <c r="P12" i="14"/>
  <c r="E12" i="14"/>
  <c r="T12" i="14" s="1"/>
  <c r="T11" i="14"/>
  <c r="S11" i="14"/>
  <c r="R11" i="14"/>
  <c r="Q11" i="14"/>
  <c r="P11" i="14"/>
  <c r="E11" i="14"/>
  <c r="U11" i="14" s="1"/>
  <c r="S10" i="14"/>
  <c r="R10" i="14"/>
  <c r="Q10" i="14"/>
  <c r="P10" i="14"/>
  <c r="E10" i="14"/>
  <c r="S9" i="14"/>
  <c r="R9" i="14"/>
  <c r="Q9" i="14"/>
  <c r="P9" i="14"/>
  <c r="E9" i="14"/>
  <c r="U9" i="14" s="1"/>
  <c r="U96" i="13"/>
  <c r="S96" i="13"/>
  <c r="R96" i="13"/>
  <c r="Q96" i="13"/>
  <c r="P96" i="13"/>
  <c r="E96" i="13"/>
  <c r="T96" i="13" s="1"/>
  <c r="U95" i="13"/>
  <c r="T95" i="13"/>
  <c r="S95" i="13"/>
  <c r="R95" i="13"/>
  <c r="Q95" i="13"/>
  <c r="P95" i="13"/>
  <c r="E95" i="13"/>
  <c r="S94" i="13"/>
  <c r="R94" i="13"/>
  <c r="Q94" i="13"/>
  <c r="P94" i="13"/>
  <c r="E94" i="13"/>
  <c r="U93" i="13"/>
  <c r="T93" i="13"/>
  <c r="S93" i="13"/>
  <c r="R93" i="13"/>
  <c r="Q93" i="13"/>
  <c r="P93" i="13"/>
  <c r="E93" i="13"/>
  <c r="U92" i="13"/>
  <c r="S92" i="13"/>
  <c r="R92" i="13"/>
  <c r="Q92" i="13"/>
  <c r="P92" i="13"/>
  <c r="E92" i="13"/>
  <c r="T92" i="13" s="1"/>
  <c r="T91" i="13"/>
  <c r="S91" i="13"/>
  <c r="R91" i="13"/>
  <c r="Q91" i="13"/>
  <c r="P91" i="13"/>
  <c r="E91" i="13"/>
  <c r="U91" i="13" s="1"/>
  <c r="S90" i="13"/>
  <c r="R90" i="13"/>
  <c r="Q90" i="13"/>
  <c r="P90" i="13"/>
  <c r="E90" i="13"/>
  <c r="S89" i="13"/>
  <c r="R89" i="13"/>
  <c r="Q89" i="13"/>
  <c r="P89" i="13"/>
  <c r="E89" i="13"/>
  <c r="T89" i="13" s="1"/>
  <c r="U88" i="13"/>
  <c r="S88" i="13"/>
  <c r="R88" i="13"/>
  <c r="Q88" i="13"/>
  <c r="P88" i="13"/>
  <c r="E88" i="13"/>
  <c r="T88" i="13" s="1"/>
  <c r="V75" i="13"/>
  <c r="O75" i="13"/>
  <c r="N75" i="13"/>
  <c r="M75" i="13"/>
  <c r="L75" i="13"/>
  <c r="K75" i="13"/>
  <c r="J75" i="13"/>
  <c r="I75" i="13"/>
  <c r="H75" i="13"/>
  <c r="G75" i="13"/>
  <c r="F75" i="13"/>
  <c r="C75" i="13"/>
  <c r="B75" i="13"/>
  <c r="V74" i="13"/>
  <c r="Q74" i="13"/>
  <c r="O74" i="13"/>
  <c r="N74" i="13"/>
  <c r="M74" i="13"/>
  <c r="S74" i="13" s="1"/>
  <c r="L74" i="13"/>
  <c r="R74" i="13" s="1"/>
  <c r="K74" i="13"/>
  <c r="J74" i="13"/>
  <c r="I74" i="13"/>
  <c r="H74" i="13"/>
  <c r="P74" i="13" s="1"/>
  <c r="G74" i="13"/>
  <c r="F74" i="13"/>
  <c r="E74" i="13"/>
  <c r="C74" i="13"/>
  <c r="B74" i="13"/>
  <c r="V73" i="13"/>
  <c r="O73" i="13"/>
  <c r="S73" i="13" s="1"/>
  <c r="N73" i="13"/>
  <c r="R73" i="13" s="1"/>
  <c r="M73" i="13"/>
  <c r="L73" i="13"/>
  <c r="K73" i="13"/>
  <c r="J73" i="13"/>
  <c r="I73" i="13"/>
  <c r="H73" i="13"/>
  <c r="P73" i="13" s="1"/>
  <c r="G73" i="13"/>
  <c r="F73" i="13"/>
  <c r="C73" i="13"/>
  <c r="B73" i="13"/>
  <c r="E73" i="13" s="1"/>
  <c r="U72" i="13"/>
  <c r="T72" i="13"/>
  <c r="S72" i="13"/>
  <c r="R72" i="13"/>
  <c r="Q72" i="13"/>
  <c r="P72" i="13"/>
  <c r="E72" i="13"/>
  <c r="S71" i="13"/>
  <c r="R71" i="13"/>
  <c r="Q71" i="13"/>
  <c r="U71" i="13" s="1"/>
  <c r="P71" i="13"/>
  <c r="E71" i="13"/>
  <c r="T71" i="13" s="1"/>
  <c r="V69" i="13"/>
  <c r="O69" i="13"/>
  <c r="N69" i="13"/>
  <c r="M69" i="13"/>
  <c r="L69" i="13"/>
  <c r="K69" i="13"/>
  <c r="J69" i="13"/>
  <c r="I69" i="13"/>
  <c r="H69" i="13"/>
  <c r="G69" i="13"/>
  <c r="F69" i="13"/>
  <c r="C69" i="13"/>
  <c r="B69" i="13"/>
  <c r="S68" i="13"/>
  <c r="O68" i="13"/>
  <c r="N68" i="13"/>
  <c r="M68" i="13"/>
  <c r="L68" i="13"/>
  <c r="R68" i="13" s="1"/>
  <c r="K68" i="13"/>
  <c r="J68" i="13"/>
  <c r="I68" i="13"/>
  <c r="H68" i="13"/>
  <c r="P68" i="13" s="1"/>
  <c r="G68" i="13"/>
  <c r="F68" i="13"/>
  <c r="C68" i="13"/>
  <c r="B68" i="13"/>
  <c r="E68" i="13" s="1"/>
  <c r="S67" i="13"/>
  <c r="R67" i="13"/>
  <c r="Q67" i="13"/>
  <c r="P67" i="13"/>
  <c r="E67" i="13"/>
  <c r="U66" i="13"/>
  <c r="T66" i="13"/>
  <c r="S66" i="13"/>
  <c r="R66" i="13"/>
  <c r="Q66" i="13"/>
  <c r="P66" i="13"/>
  <c r="E66" i="13"/>
  <c r="U65" i="13"/>
  <c r="S65" i="13"/>
  <c r="R65" i="13"/>
  <c r="Q65" i="13"/>
  <c r="P65" i="13"/>
  <c r="E65" i="13"/>
  <c r="T65" i="13" s="1"/>
  <c r="S64" i="13"/>
  <c r="R64" i="13"/>
  <c r="Q64" i="13"/>
  <c r="P64" i="13"/>
  <c r="E64" i="13"/>
  <c r="U64" i="13" s="1"/>
  <c r="S63" i="13"/>
  <c r="R63" i="13"/>
  <c r="Q63" i="13"/>
  <c r="P63" i="13"/>
  <c r="E63" i="13"/>
  <c r="O61" i="13"/>
  <c r="N61" i="13"/>
  <c r="M61" i="13"/>
  <c r="S61" i="13" s="1"/>
  <c r="L61" i="13"/>
  <c r="R61" i="13" s="1"/>
  <c r="K61" i="13"/>
  <c r="J61" i="13"/>
  <c r="I61" i="13"/>
  <c r="H61" i="13"/>
  <c r="P61" i="13" s="1"/>
  <c r="C61" i="13"/>
  <c r="B61" i="13"/>
  <c r="S60" i="13"/>
  <c r="R60" i="13"/>
  <c r="Q60" i="13"/>
  <c r="P60" i="13"/>
  <c r="E60" i="13"/>
  <c r="T60" i="13" s="1"/>
  <c r="U59" i="13"/>
  <c r="S59" i="13"/>
  <c r="R59" i="13"/>
  <c r="Q59" i="13"/>
  <c r="P59" i="13"/>
  <c r="E59" i="13"/>
  <c r="T59" i="13" s="1"/>
  <c r="S58" i="13"/>
  <c r="R58" i="13"/>
  <c r="Q58" i="13"/>
  <c r="P58" i="13"/>
  <c r="E58" i="13"/>
  <c r="U57" i="13"/>
  <c r="S57" i="13"/>
  <c r="R57" i="13"/>
  <c r="Q57" i="13"/>
  <c r="P57" i="13"/>
  <c r="E57" i="13"/>
  <c r="T57" i="13" s="1"/>
  <c r="V55" i="13"/>
  <c r="O55" i="13"/>
  <c r="N55" i="13"/>
  <c r="M55" i="13"/>
  <c r="L55" i="13"/>
  <c r="K55" i="13"/>
  <c r="J55" i="13"/>
  <c r="I55" i="13"/>
  <c r="H55" i="13"/>
  <c r="G55" i="13"/>
  <c r="F55" i="13"/>
  <c r="C55" i="13"/>
  <c r="B55" i="13"/>
  <c r="S54" i="13"/>
  <c r="R54" i="13"/>
  <c r="Q54" i="13"/>
  <c r="P54" i="13"/>
  <c r="E54" i="13"/>
  <c r="T53" i="13"/>
  <c r="S53" i="13"/>
  <c r="R53" i="13"/>
  <c r="Q53" i="13"/>
  <c r="U53" i="13" s="1"/>
  <c r="P53" i="13"/>
  <c r="E53" i="13"/>
  <c r="S52" i="13"/>
  <c r="R52" i="13"/>
  <c r="Q52" i="13"/>
  <c r="P52" i="13"/>
  <c r="E52" i="13"/>
  <c r="T52" i="13" s="1"/>
  <c r="T51" i="13"/>
  <c r="S51" i="13"/>
  <c r="R51" i="13"/>
  <c r="Q51" i="13"/>
  <c r="P51" i="13"/>
  <c r="E51" i="13"/>
  <c r="U51" i="13" s="1"/>
  <c r="S50" i="13"/>
  <c r="R50" i="13"/>
  <c r="Q50" i="13"/>
  <c r="P50" i="13"/>
  <c r="E50" i="13"/>
  <c r="S49" i="13"/>
  <c r="R49" i="13"/>
  <c r="Q49" i="13"/>
  <c r="P49" i="13"/>
  <c r="E49" i="13"/>
  <c r="T49" i="13" s="1"/>
  <c r="U48" i="13"/>
  <c r="S48" i="13"/>
  <c r="R48" i="13"/>
  <c r="Q48" i="13"/>
  <c r="P48" i="13"/>
  <c r="E48" i="13"/>
  <c r="T48" i="13" s="1"/>
  <c r="U47" i="13"/>
  <c r="T47" i="13"/>
  <c r="S47" i="13"/>
  <c r="R47" i="13"/>
  <c r="Q47" i="13"/>
  <c r="P47" i="13"/>
  <c r="E47" i="13"/>
  <c r="S46" i="13"/>
  <c r="R46" i="13"/>
  <c r="Q46" i="13"/>
  <c r="P46" i="13"/>
  <c r="E46" i="13"/>
  <c r="U45" i="13"/>
  <c r="T45" i="13"/>
  <c r="S45" i="13"/>
  <c r="R45" i="13"/>
  <c r="Q45" i="13"/>
  <c r="P45" i="13"/>
  <c r="E45" i="13"/>
  <c r="S44" i="13"/>
  <c r="R44" i="13"/>
  <c r="Q44" i="13"/>
  <c r="P44" i="13"/>
  <c r="E44" i="13"/>
  <c r="T44" i="13" s="1"/>
  <c r="R42" i="13"/>
  <c r="O42" i="13"/>
  <c r="N42" i="13"/>
  <c r="M42" i="13"/>
  <c r="L42" i="13"/>
  <c r="K42" i="13"/>
  <c r="J42" i="13"/>
  <c r="I42" i="13"/>
  <c r="H42" i="13"/>
  <c r="G42" i="13"/>
  <c r="F42" i="13"/>
  <c r="C42" i="13"/>
  <c r="B42" i="13"/>
  <c r="U41" i="13"/>
  <c r="S41" i="13"/>
  <c r="R41" i="13"/>
  <c r="Q41" i="13"/>
  <c r="P41" i="13"/>
  <c r="E41" i="13"/>
  <c r="T41" i="13" s="1"/>
  <c r="T40" i="13"/>
  <c r="S40" i="13"/>
  <c r="R40" i="13"/>
  <c r="Q40" i="13"/>
  <c r="P40" i="13"/>
  <c r="E40" i="13"/>
  <c r="U40" i="13" s="1"/>
  <c r="S39" i="13"/>
  <c r="R39" i="13"/>
  <c r="Q39" i="13"/>
  <c r="P39" i="13"/>
  <c r="E39" i="13"/>
  <c r="S38" i="13"/>
  <c r="R38" i="13"/>
  <c r="Q38" i="13"/>
  <c r="P38" i="13"/>
  <c r="E38" i="13"/>
  <c r="T38" i="13" s="1"/>
  <c r="U37" i="13"/>
  <c r="S37" i="13"/>
  <c r="R37" i="13"/>
  <c r="Q37" i="13"/>
  <c r="P37" i="13"/>
  <c r="E37" i="13"/>
  <c r="T37" i="13" s="1"/>
  <c r="S35" i="13"/>
  <c r="O35" i="13"/>
  <c r="N35" i="13"/>
  <c r="R35" i="13" s="1"/>
  <c r="M35" i="13"/>
  <c r="L35" i="13"/>
  <c r="K35" i="13"/>
  <c r="J35" i="13"/>
  <c r="I35" i="13"/>
  <c r="Q35" i="13" s="1"/>
  <c r="H35" i="13"/>
  <c r="G35" i="13"/>
  <c r="F35" i="13"/>
  <c r="C35" i="13"/>
  <c r="B35" i="13"/>
  <c r="E35" i="13" s="1"/>
  <c r="S34" i="13"/>
  <c r="R34" i="13"/>
  <c r="Q34" i="13"/>
  <c r="U34" i="13" s="1"/>
  <c r="P34" i="13"/>
  <c r="E34" i="13"/>
  <c r="T34" i="13" s="1"/>
  <c r="O32" i="13"/>
  <c r="N32" i="13"/>
  <c r="M32" i="13"/>
  <c r="S32" i="13" s="1"/>
  <c r="L32" i="13"/>
  <c r="R32" i="13" s="1"/>
  <c r="K32" i="13"/>
  <c r="J32" i="13"/>
  <c r="I32" i="13"/>
  <c r="H32" i="13"/>
  <c r="G32" i="13"/>
  <c r="F32" i="13"/>
  <c r="C32" i="13"/>
  <c r="B32" i="13"/>
  <c r="E32" i="13" s="1"/>
  <c r="U31" i="13"/>
  <c r="S31" i="13"/>
  <c r="R31" i="13"/>
  <c r="Q31" i="13"/>
  <c r="P31" i="13"/>
  <c r="E31" i="13"/>
  <c r="T31" i="13" s="1"/>
  <c r="U30" i="13"/>
  <c r="T30" i="13"/>
  <c r="S30" i="13"/>
  <c r="R30" i="13"/>
  <c r="Q30" i="13"/>
  <c r="P30" i="13"/>
  <c r="E30" i="13"/>
  <c r="S29" i="13"/>
  <c r="R29" i="13"/>
  <c r="Q29" i="13"/>
  <c r="P29" i="13"/>
  <c r="E29" i="13"/>
  <c r="S28" i="13"/>
  <c r="R28" i="13"/>
  <c r="Q28" i="13"/>
  <c r="P28" i="13"/>
  <c r="E28" i="13"/>
  <c r="U28" i="13" s="1"/>
  <c r="S26" i="13"/>
  <c r="R26" i="13"/>
  <c r="O26" i="13"/>
  <c r="N26" i="13"/>
  <c r="M26" i="13"/>
  <c r="L26" i="13"/>
  <c r="K26" i="13"/>
  <c r="J26" i="13"/>
  <c r="I26" i="13"/>
  <c r="H26" i="13"/>
  <c r="G26" i="13"/>
  <c r="F26" i="13"/>
  <c r="C26" i="13"/>
  <c r="B26" i="13"/>
  <c r="E26" i="13" s="1"/>
  <c r="U25" i="13"/>
  <c r="T25" i="13"/>
  <c r="S25" i="13"/>
  <c r="R25" i="13"/>
  <c r="Q25" i="13"/>
  <c r="P25" i="13"/>
  <c r="E25" i="13"/>
  <c r="U24" i="13"/>
  <c r="S24" i="13"/>
  <c r="R24" i="13"/>
  <c r="Q24" i="13"/>
  <c r="P24" i="13"/>
  <c r="E24" i="13"/>
  <c r="T24" i="13" s="1"/>
  <c r="T23" i="13"/>
  <c r="S23" i="13"/>
  <c r="R23" i="13"/>
  <c r="Q23" i="13"/>
  <c r="P23" i="13"/>
  <c r="E23" i="13"/>
  <c r="U23" i="13" s="1"/>
  <c r="S22" i="13"/>
  <c r="R22" i="13"/>
  <c r="Q22" i="13"/>
  <c r="P22" i="13"/>
  <c r="E22" i="13"/>
  <c r="S21" i="13"/>
  <c r="R21" i="13"/>
  <c r="Q21" i="13"/>
  <c r="P21" i="13"/>
  <c r="E21" i="13"/>
  <c r="T21" i="13" s="1"/>
  <c r="U20" i="13"/>
  <c r="S20" i="13"/>
  <c r="R20" i="13"/>
  <c r="Q20" i="13"/>
  <c r="P20" i="13"/>
  <c r="E20" i="13"/>
  <c r="T20" i="13" s="1"/>
  <c r="U19" i="13"/>
  <c r="T19" i="13"/>
  <c r="S19" i="13"/>
  <c r="R19" i="13"/>
  <c r="Q19" i="13"/>
  <c r="P19" i="13"/>
  <c r="E19" i="13"/>
  <c r="R17" i="13"/>
  <c r="O17" i="13"/>
  <c r="N17" i="13"/>
  <c r="M17" i="13"/>
  <c r="S17" i="13" s="1"/>
  <c r="L17" i="13"/>
  <c r="K17" i="13"/>
  <c r="J17" i="13"/>
  <c r="I17" i="13"/>
  <c r="Q17" i="13" s="1"/>
  <c r="H17" i="13"/>
  <c r="P17" i="13" s="1"/>
  <c r="G17" i="13"/>
  <c r="F17" i="13"/>
  <c r="E17" i="13"/>
  <c r="C17" i="13"/>
  <c r="B17" i="13"/>
  <c r="U16" i="13"/>
  <c r="T16" i="13"/>
  <c r="S16" i="13"/>
  <c r="R16" i="13"/>
  <c r="Q16" i="13"/>
  <c r="P16" i="13"/>
  <c r="E16" i="13"/>
  <c r="S15" i="13"/>
  <c r="R15" i="13"/>
  <c r="Q15" i="13"/>
  <c r="P15" i="13"/>
  <c r="E15" i="13"/>
  <c r="U14" i="13"/>
  <c r="T14" i="13"/>
  <c r="S14" i="13"/>
  <c r="R14" i="13"/>
  <c r="Q14" i="13"/>
  <c r="P14" i="13"/>
  <c r="E14" i="13"/>
  <c r="U13" i="13"/>
  <c r="S13" i="13"/>
  <c r="R13" i="13"/>
  <c r="Q13" i="13"/>
  <c r="P13" i="13"/>
  <c r="E13" i="13"/>
  <c r="T13" i="13" s="1"/>
  <c r="T12" i="13"/>
  <c r="S12" i="13"/>
  <c r="R12" i="13"/>
  <c r="Q12" i="13"/>
  <c r="P12" i="13"/>
  <c r="E12" i="13"/>
  <c r="U12" i="13" s="1"/>
  <c r="S11" i="13"/>
  <c r="R11" i="13"/>
  <c r="Q11" i="13"/>
  <c r="P11" i="13"/>
  <c r="E11" i="13"/>
  <c r="S10" i="13"/>
  <c r="R10" i="13"/>
  <c r="Q10" i="13"/>
  <c r="P10" i="13"/>
  <c r="E10" i="13"/>
  <c r="T10" i="13" s="1"/>
  <c r="U9" i="13"/>
  <c r="S9" i="13"/>
  <c r="R9" i="13"/>
  <c r="Q9" i="13"/>
  <c r="P9" i="13"/>
  <c r="E9" i="13"/>
  <c r="T9" i="13" s="1"/>
  <c r="U96" i="12"/>
  <c r="T96" i="12"/>
  <c r="S96" i="12"/>
  <c r="R96" i="12"/>
  <c r="Q96" i="12"/>
  <c r="P96" i="12"/>
  <c r="E96" i="12"/>
  <c r="S95" i="12"/>
  <c r="R95" i="12"/>
  <c r="Q95" i="12"/>
  <c r="P95" i="12"/>
  <c r="E95" i="12"/>
  <c r="U94" i="12"/>
  <c r="T94" i="12"/>
  <c r="S94" i="12"/>
  <c r="R94" i="12"/>
  <c r="Q94" i="12"/>
  <c r="P94" i="12"/>
  <c r="E94" i="12"/>
  <c r="U93" i="12"/>
  <c r="S93" i="12"/>
  <c r="R93" i="12"/>
  <c r="Q93" i="12"/>
  <c r="P93" i="12"/>
  <c r="E93" i="12"/>
  <c r="T93" i="12" s="1"/>
  <c r="T92" i="12"/>
  <c r="S92" i="12"/>
  <c r="R92" i="12"/>
  <c r="Q92" i="12"/>
  <c r="P92" i="12"/>
  <c r="E92" i="12"/>
  <c r="U92" i="12" s="1"/>
  <c r="S91" i="12"/>
  <c r="R91" i="12"/>
  <c r="Q91" i="12"/>
  <c r="P91" i="12"/>
  <c r="E91" i="12"/>
  <c r="S90" i="12"/>
  <c r="R90" i="12"/>
  <c r="Q90" i="12"/>
  <c r="P90" i="12"/>
  <c r="E90" i="12"/>
  <c r="T90" i="12" s="1"/>
  <c r="U89" i="12"/>
  <c r="S89" i="12"/>
  <c r="R89" i="12"/>
  <c r="Q89" i="12"/>
  <c r="P89" i="12"/>
  <c r="E89" i="12"/>
  <c r="T89" i="12" s="1"/>
  <c r="U88" i="12"/>
  <c r="T88" i="12"/>
  <c r="S88" i="12"/>
  <c r="R88" i="12"/>
  <c r="Q88" i="12"/>
  <c r="P88" i="12"/>
  <c r="E88" i="12"/>
  <c r="V75" i="12"/>
  <c r="O75" i="12"/>
  <c r="N75" i="12"/>
  <c r="M75" i="12"/>
  <c r="L75" i="12"/>
  <c r="K75" i="12"/>
  <c r="J75" i="12"/>
  <c r="I75" i="12"/>
  <c r="H75" i="12"/>
  <c r="G75" i="12"/>
  <c r="F75" i="12"/>
  <c r="C75" i="12"/>
  <c r="B75" i="12"/>
  <c r="S74" i="12"/>
  <c r="O74" i="12"/>
  <c r="N74" i="12"/>
  <c r="M74" i="12"/>
  <c r="L74" i="12"/>
  <c r="R74" i="12" s="1"/>
  <c r="K74" i="12"/>
  <c r="J74" i="12"/>
  <c r="I74" i="12"/>
  <c r="H74" i="12"/>
  <c r="P74" i="12" s="1"/>
  <c r="G74" i="12"/>
  <c r="F74" i="12"/>
  <c r="C74" i="12"/>
  <c r="B74" i="12"/>
  <c r="E74" i="12" s="1"/>
  <c r="O73" i="12"/>
  <c r="N73" i="12"/>
  <c r="M73" i="12"/>
  <c r="S73" i="12" s="1"/>
  <c r="L73" i="12"/>
  <c r="R73" i="12" s="1"/>
  <c r="K73" i="12"/>
  <c r="J73" i="12"/>
  <c r="I73" i="12"/>
  <c r="Q73" i="12" s="1"/>
  <c r="H73" i="12"/>
  <c r="P73" i="12" s="1"/>
  <c r="G73" i="12"/>
  <c r="F73" i="12"/>
  <c r="C73" i="12"/>
  <c r="E73" i="12" s="1"/>
  <c r="B73" i="12"/>
  <c r="S72" i="12"/>
  <c r="R72" i="12"/>
  <c r="Q72" i="12"/>
  <c r="P72" i="12"/>
  <c r="E72" i="12"/>
  <c r="S71" i="12"/>
  <c r="R71" i="12"/>
  <c r="Q71" i="12"/>
  <c r="P71" i="12"/>
  <c r="E71" i="12"/>
  <c r="U71" i="12" s="1"/>
  <c r="V69" i="12"/>
  <c r="O69" i="12"/>
  <c r="N69" i="12"/>
  <c r="M69" i="12"/>
  <c r="L69" i="12"/>
  <c r="K69" i="12"/>
  <c r="J69" i="12"/>
  <c r="I69" i="12"/>
  <c r="H69" i="12"/>
  <c r="G69" i="12"/>
  <c r="F69" i="12"/>
  <c r="C69" i="12"/>
  <c r="B69" i="12"/>
  <c r="O68" i="12"/>
  <c r="N68" i="12"/>
  <c r="M68" i="12"/>
  <c r="S68" i="12" s="1"/>
  <c r="L68" i="12"/>
  <c r="R68" i="12" s="1"/>
  <c r="K68" i="12"/>
  <c r="J68" i="12"/>
  <c r="I68" i="12"/>
  <c r="H68" i="12"/>
  <c r="G68" i="12"/>
  <c r="F68" i="12"/>
  <c r="C68" i="12"/>
  <c r="E68" i="12" s="1"/>
  <c r="B68" i="12"/>
  <c r="T67" i="12"/>
  <c r="S67" i="12"/>
  <c r="R67" i="12"/>
  <c r="Q67" i="12"/>
  <c r="P67" i="12"/>
  <c r="E67" i="12"/>
  <c r="U67" i="12" s="1"/>
  <c r="S66" i="12"/>
  <c r="R66" i="12"/>
  <c r="Q66" i="12"/>
  <c r="P66" i="12"/>
  <c r="E66" i="12"/>
  <c r="S65" i="12"/>
  <c r="R65" i="12"/>
  <c r="Q65" i="12"/>
  <c r="P65" i="12"/>
  <c r="E65" i="12"/>
  <c r="T65" i="12" s="1"/>
  <c r="S64" i="12"/>
  <c r="R64" i="12"/>
  <c r="Q64" i="12"/>
  <c r="P64" i="12"/>
  <c r="E64" i="12"/>
  <c r="T64" i="12" s="1"/>
  <c r="U63" i="12"/>
  <c r="S63" i="12"/>
  <c r="R63" i="12"/>
  <c r="Q63" i="12"/>
  <c r="P63" i="12"/>
  <c r="E63" i="12"/>
  <c r="T63" i="12" s="1"/>
  <c r="O61" i="12"/>
  <c r="N61" i="12"/>
  <c r="M61" i="12"/>
  <c r="S61" i="12" s="1"/>
  <c r="L61" i="12"/>
  <c r="R61" i="12" s="1"/>
  <c r="K61" i="12"/>
  <c r="J61" i="12"/>
  <c r="I61" i="12"/>
  <c r="H61" i="12"/>
  <c r="C61" i="12"/>
  <c r="B61" i="12"/>
  <c r="S60" i="12"/>
  <c r="R60" i="12"/>
  <c r="Q60" i="12"/>
  <c r="P60" i="12"/>
  <c r="E60" i="12"/>
  <c r="T60" i="12" s="1"/>
  <c r="U59" i="12"/>
  <c r="S59" i="12"/>
  <c r="R59" i="12"/>
  <c r="Q59" i="12"/>
  <c r="P59" i="12"/>
  <c r="E59" i="12"/>
  <c r="T59" i="12" s="1"/>
  <c r="S58" i="12"/>
  <c r="R58" i="12"/>
  <c r="Q58" i="12"/>
  <c r="P58" i="12"/>
  <c r="E58" i="12"/>
  <c r="U58" i="12" s="1"/>
  <c r="S57" i="12"/>
  <c r="R57" i="12"/>
  <c r="Q57" i="12"/>
  <c r="P57" i="12"/>
  <c r="E57" i="12"/>
  <c r="O55" i="12"/>
  <c r="N55" i="12"/>
  <c r="M55" i="12"/>
  <c r="S55" i="12" s="1"/>
  <c r="L55" i="12"/>
  <c r="R55" i="12" s="1"/>
  <c r="K55" i="12"/>
  <c r="J55" i="12"/>
  <c r="I55" i="12"/>
  <c r="H55" i="12"/>
  <c r="G55" i="12"/>
  <c r="F55" i="12"/>
  <c r="C55" i="12"/>
  <c r="E55" i="12" s="1"/>
  <c r="B55" i="12"/>
  <c r="S54" i="12"/>
  <c r="R54" i="12"/>
  <c r="Q54" i="12"/>
  <c r="P54" i="12"/>
  <c r="E54" i="12"/>
  <c r="S53" i="12"/>
  <c r="R53" i="12"/>
  <c r="Q53" i="12"/>
  <c r="P53" i="12"/>
  <c r="E53" i="12"/>
  <c r="T53" i="12" s="1"/>
  <c r="S52" i="12"/>
  <c r="R52" i="12"/>
  <c r="Q52" i="12"/>
  <c r="P52" i="12"/>
  <c r="E52" i="12"/>
  <c r="T52" i="12" s="1"/>
  <c r="S51" i="12"/>
  <c r="R51" i="12"/>
  <c r="Q51" i="12"/>
  <c r="P51" i="12"/>
  <c r="E51" i="12"/>
  <c r="U51" i="12" s="1"/>
  <c r="S50" i="12"/>
  <c r="R50" i="12"/>
  <c r="Q50" i="12"/>
  <c r="P50" i="12"/>
  <c r="E50" i="12"/>
  <c r="S49" i="12"/>
  <c r="R49" i="12"/>
  <c r="Q49" i="12"/>
  <c r="P49" i="12"/>
  <c r="E49" i="12"/>
  <c r="U49" i="12" s="1"/>
  <c r="T48" i="12"/>
  <c r="S48" i="12"/>
  <c r="R48" i="12"/>
  <c r="Q48" i="12"/>
  <c r="P48" i="12"/>
  <c r="E48" i="12"/>
  <c r="U48" i="12" s="1"/>
  <c r="S47" i="12"/>
  <c r="R47" i="12"/>
  <c r="Q47" i="12"/>
  <c r="P47" i="12"/>
  <c r="E47" i="12"/>
  <c r="U47" i="12" s="1"/>
  <c r="S46" i="12"/>
  <c r="R46" i="12"/>
  <c r="Q46" i="12"/>
  <c r="P46" i="12"/>
  <c r="E46" i="12"/>
  <c r="S45" i="12"/>
  <c r="R45" i="12"/>
  <c r="Q45" i="12"/>
  <c r="P45" i="12"/>
  <c r="E45" i="12"/>
  <c r="U45" i="12" s="1"/>
  <c r="U44" i="12"/>
  <c r="S44" i="12"/>
  <c r="R44" i="12"/>
  <c r="Q44" i="12"/>
  <c r="P44" i="12"/>
  <c r="E44" i="12"/>
  <c r="T44" i="12" s="1"/>
  <c r="S42" i="12"/>
  <c r="R42" i="12"/>
  <c r="O42" i="12"/>
  <c r="N42" i="12"/>
  <c r="M42" i="12"/>
  <c r="L42" i="12"/>
  <c r="K42" i="12"/>
  <c r="J42" i="12"/>
  <c r="I42" i="12"/>
  <c r="Q42" i="12" s="1"/>
  <c r="H42" i="12"/>
  <c r="G42" i="12"/>
  <c r="F42" i="12"/>
  <c r="C42" i="12"/>
  <c r="B42" i="12"/>
  <c r="E42" i="12" s="1"/>
  <c r="U41" i="12"/>
  <c r="S41" i="12"/>
  <c r="R41" i="12"/>
  <c r="Q41" i="12"/>
  <c r="P41" i="12"/>
  <c r="E41" i="12"/>
  <c r="T41" i="12" s="1"/>
  <c r="U40" i="12"/>
  <c r="T40" i="12"/>
  <c r="S40" i="12"/>
  <c r="R40" i="12"/>
  <c r="Q40" i="12"/>
  <c r="P40" i="12"/>
  <c r="E40" i="12"/>
  <c r="S39" i="12"/>
  <c r="R39" i="12"/>
  <c r="Q39" i="12"/>
  <c r="P39" i="12"/>
  <c r="E39" i="12"/>
  <c r="U38" i="12"/>
  <c r="T38" i="12"/>
  <c r="S38" i="12"/>
  <c r="R38" i="12"/>
  <c r="Q38" i="12"/>
  <c r="P38" i="12"/>
  <c r="E38" i="12"/>
  <c r="U37" i="12"/>
  <c r="S37" i="12"/>
  <c r="R37" i="12"/>
  <c r="Q37" i="12"/>
  <c r="P37" i="12"/>
  <c r="E37" i="12"/>
  <c r="T37" i="12" s="1"/>
  <c r="R35" i="12"/>
  <c r="O35" i="12"/>
  <c r="N35" i="12"/>
  <c r="M35" i="12"/>
  <c r="S35" i="12" s="1"/>
  <c r="L35" i="12"/>
  <c r="K35" i="12"/>
  <c r="J35" i="12"/>
  <c r="I35" i="12"/>
  <c r="Q35" i="12" s="1"/>
  <c r="H35" i="12"/>
  <c r="G35" i="12"/>
  <c r="F35" i="12"/>
  <c r="C35" i="12"/>
  <c r="E35" i="12" s="1"/>
  <c r="B35" i="12"/>
  <c r="U34" i="12"/>
  <c r="S34" i="12"/>
  <c r="R34" i="12"/>
  <c r="Q34" i="12"/>
  <c r="P34" i="12"/>
  <c r="E34" i="12"/>
  <c r="T34" i="12" s="1"/>
  <c r="V32" i="12"/>
  <c r="R32" i="12"/>
  <c r="O32" i="12"/>
  <c r="S32" i="12" s="1"/>
  <c r="N32" i="12"/>
  <c r="M32" i="12"/>
  <c r="L32" i="12"/>
  <c r="K32" i="12"/>
  <c r="J32" i="12"/>
  <c r="I32" i="12"/>
  <c r="H32" i="12"/>
  <c r="P32" i="12" s="1"/>
  <c r="G32" i="12"/>
  <c r="F32" i="12"/>
  <c r="C32" i="12"/>
  <c r="B32" i="12"/>
  <c r="E32" i="12" s="1"/>
  <c r="U31" i="12"/>
  <c r="T31" i="12"/>
  <c r="S31" i="12"/>
  <c r="R31" i="12"/>
  <c r="Q31" i="12"/>
  <c r="P31" i="12"/>
  <c r="E31" i="12"/>
  <c r="U30" i="12"/>
  <c r="S30" i="12"/>
  <c r="R30" i="12"/>
  <c r="Q30" i="12"/>
  <c r="P30" i="12"/>
  <c r="E30" i="12"/>
  <c r="T30" i="12" s="1"/>
  <c r="S29" i="12"/>
  <c r="R29" i="12"/>
  <c r="Q29" i="12"/>
  <c r="P29" i="12"/>
  <c r="E29" i="12"/>
  <c r="U29" i="12" s="1"/>
  <c r="S28" i="12"/>
  <c r="R28" i="12"/>
  <c r="Q28" i="12"/>
  <c r="P28" i="12"/>
  <c r="E28" i="12"/>
  <c r="O26" i="12"/>
  <c r="N26" i="12"/>
  <c r="M26" i="12"/>
  <c r="S26" i="12" s="1"/>
  <c r="L26" i="12"/>
  <c r="R26" i="12" s="1"/>
  <c r="K26" i="12"/>
  <c r="J26" i="12"/>
  <c r="I26" i="12"/>
  <c r="H26" i="12"/>
  <c r="P26" i="12" s="1"/>
  <c r="G26" i="12"/>
  <c r="F26" i="12"/>
  <c r="C26" i="12"/>
  <c r="E26" i="12" s="1"/>
  <c r="B26" i="12"/>
  <c r="S25" i="12"/>
  <c r="R25" i="12"/>
  <c r="Q25" i="12"/>
  <c r="P25" i="12"/>
  <c r="E25" i="12"/>
  <c r="S24" i="12"/>
  <c r="R24" i="12"/>
  <c r="Q24" i="12"/>
  <c r="P24" i="12"/>
  <c r="E24" i="12"/>
  <c r="T24" i="12" s="1"/>
  <c r="U23" i="12"/>
  <c r="S23" i="12"/>
  <c r="R23" i="12"/>
  <c r="Q23" i="12"/>
  <c r="P23" i="12"/>
  <c r="E23" i="12"/>
  <c r="T23" i="12" s="1"/>
  <c r="U22" i="12"/>
  <c r="T22" i="12"/>
  <c r="S22" i="12"/>
  <c r="R22" i="12"/>
  <c r="Q22" i="12"/>
  <c r="P22" i="12"/>
  <c r="E22" i="12"/>
  <c r="S21" i="12"/>
  <c r="R21" i="12"/>
  <c r="Q21" i="12"/>
  <c r="P21" i="12"/>
  <c r="E21" i="12"/>
  <c r="U20" i="12"/>
  <c r="T20" i="12"/>
  <c r="S20" i="12"/>
  <c r="R20" i="12"/>
  <c r="Q20" i="12"/>
  <c r="P20" i="12"/>
  <c r="E20" i="12"/>
  <c r="U19" i="12"/>
  <c r="S19" i="12"/>
  <c r="R19" i="12"/>
  <c r="Q19" i="12"/>
  <c r="P19" i="12"/>
  <c r="E19" i="12"/>
  <c r="T19" i="12" s="1"/>
  <c r="O17" i="12"/>
  <c r="N17" i="12"/>
  <c r="R17" i="12" s="1"/>
  <c r="M17" i="12"/>
  <c r="S17" i="12" s="1"/>
  <c r="L17" i="12"/>
  <c r="K17" i="12"/>
  <c r="J17" i="12"/>
  <c r="I17" i="12"/>
  <c r="Q17" i="12" s="1"/>
  <c r="H17" i="12"/>
  <c r="G17" i="12"/>
  <c r="F17" i="12"/>
  <c r="C17" i="12"/>
  <c r="E17" i="12" s="1"/>
  <c r="B17" i="12"/>
  <c r="U16" i="12"/>
  <c r="S16" i="12"/>
  <c r="R16" i="12"/>
  <c r="Q16" i="12"/>
  <c r="P16" i="12"/>
  <c r="E16" i="12"/>
  <c r="T16" i="12" s="1"/>
  <c r="T15" i="12"/>
  <c r="S15" i="12"/>
  <c r="R15" i="12"/>
  <c r="Q15" i="12"/>
  <c r="P15" i="12"/>
  <c r="E15" i="12"/>
  <c r="U15" i="12" s="1"/>
  <c r="S14" i="12"/>
  <c r="R14" i="12"/>
  <c r="Q14" i="12"/>
  <c r="P14" i="12"/>
  <c r="E14" i="12"/>
  <c r="S13" i="12"/>
  <c r="R13" i="12"/>
  <c r="Q13" i="12"/>
  <c r="P13" i="12"/>
  <c r="E13" i="12"/>
  <c r="T13" i="12" s="1"/>
  <c r="U12" i="12"/>
  <c r="S12" i="12"/>
  <c r="R12" i="12"/>
  <c r="Q12" i="12"/>
  <c r="P12" i="12"/>
  <c r="E12" i="12"/>
  <c r="T12" i="12" s="1"/>
  <c r="U11" i="12"/>
  <c r="T11" i="12"/>
  <c r="S11" i="12"/>
  <c r="R11" i="12"/>
  <c r="Q11" i="12"/>
  <c r="P11" i="12"/>
  <c r="E11" i="12"/>
  <c r="S10" i="12"/>
  <c r="R10" i="12"/>
  <c r="Q10" i="12"/>
  <c r="P10" i="12"/>
  <c r="E10" i="12"/>
  <c r="U9" i="12"/>
  <c r="T9" i="12"/>
  <c r="S9" i="12"/>
  <c r="R9" i="12"/>
  <c r="Q9" i="12"/>
  <c r="P9" i="12"/>
  <c r="E9" i="12"/>
  <c r="U96" i="11"/>
  <c r="S96" i="11"/>
  <c r="R96" i="11"/>
  <c r="Q96" i="11"/>
  <c r="P96" i="11"/>
  <c r="E96" i="11"/>
  <c r="T96" i="11" s="1"/>
  <c r="T95" i="11"/>
  <c r="S95" i="11"/>
  <c r="R95" i="11"/>
  <c r="Q95" i="11"/>
  <c r="P95" i="11"/>
  <c r="E95" i="11"/>
  <c r="U95" i="11" s="1"/>
  <c r="S94" i="11"/>
  <c r="R94" i="11"/>
  <c r="Q94" i="11"/>
  <c r="P94" i="11"/>
  <c r="E94" i="11"/>
  <c r="S93" i="11"/>
  <c r="R93" i="11"/>
  <c r="Q93" i="11"/>
  <c r="P93" i="11"/>
  <c r="E93" i="11"/>
  <c r="U92" i="11"/>
  <c r="S92" i="11"/>
  <c r="R92" i="11"/>
  <c r="Q92" i="11"/>
  <c r="P92" i="11"/>
  <c r="E92" i="11"/>
  <c r="T92" i="11" s="1"/>
  <c r="U91" i="11"/>
  <c r="T91" i="11"/>
  <c r="S91" i="11"/>
  <c r="R91" i="11"/>
  <c r="Q91" i="11"/>
  <c r="P91" i="11"/>
  <c r="E91" i="11"/>
  <c r="T90" i="11"/>
  <c r="S90" i="11"/>
  <c r="R90" i="11"/>
  <c r="Q90" i="11"/>
  <c r="P90" i="11"/>
  <c r="E90" i="11"/>
  <c r="U90" i="11" s="1"/>
  <c r="U89" i="11"/>
  <c r="T89" i="11"/>
  <c r="S89" i="11"/>
  <c r="R89" i="11"/>
  <c r="Q89" i="11"/>
  <c r="P89" i="11"/>
  <c r="E89" i="11"/>
  <c r="U88" i="11"/>
  <c r="S88" i="11"/>
  <c r="R88" i="11"/>
  <c r="Q88" i="11"/>
  <c r="Q87" i="11" s="1"/>
  <c r="P88" i="11"/>
  <c r="E88" i="11"/>
  <c r="T88" i="11" s="1"/>
  <c r="O75" i="11"/>
  <c r="N75" i="11"/>
  <c r="M75" i="11"/>
  <c r="L75" i="11"/>
  <c r="R75" i="11" s="1"/>
  <c r="K75" i="11"/>
  <c r="J75" i="11"/>
  <c r="I75" i="11"/>
  <c r="H75" i="11"/>
  <c r="G75" i="11"/>
  <c r="F75" i="11"/>
  <c r="C75" i="11"/>
  <c r="B75" i="11"/>
  <c r="R74" i="11"/>
  <c r="O74" i="11"/>
  <c r="S74" i="11" s="1"/>
  <c r="N74" i="11"/>
  <c r="M74" i="11"/>
  <c r="L74" i="11"/>
  <c r="K74" i="11"/>
  <c r="J74" i="11"/>
  <c r="I74" i="11"/>
  <c r="H74" i="11"/>
  <c r="P74" i="11" s="1"/>
  <c r="G74" i="11"/>
  <c r="F74" i="11"/>
  <c r="C74" i="11"/>
  <c r="B74" i="11"/>
  <c r="E74" i="11" s="1"/>
  <c r="S73" i="11"/>
  <c r="O73" i="11"/>
  <c r="N73" i="11"/>
  <c r="M73" i="11"/>
  <c r="L73" i="11"/>
  <c r="R73" i="11" s="1"/>
  <c r="K73" i="11"/>
  <c r="J73" i="11"/>
  <c r="I73" i="11"/>
  <c r="Q73" i="11" s="1"/>
  <c r="H73" i="11"/>
  <c r="P73" i="11" s="1"/>
  <c r="G73" i="11"/>
  <c r="F73" i="11"/>
  <c r="C73" i="11"/>
  <c r="B73" i="11"/>
  <c r="S72" i="11"/>
  <c r="R72" i="11"/>
  <c r="Q72" i="11"/>
  <c r="P72" i="11"/>
  <c r="E72" i="11"/>
  <c r="U71" i="11"/>
  <c r="T71" i="11"/>
  <c r="S71" i="11"/>
  <c r="R71" i="11"/>
  <c r="Q71" i="11"/>
  <c r="P71" i="11"/>
  <c r="E71" i="11"/>
  <c r="O69" i="11"/>
  <c r="N69" i="11"/>
  <c r="M69" i="11"/>
  <c r="L69" i="11"/>
  <c r="K69" i="11"/>
  <c r="J69" i="11"/>
  <c r="I69" i="11"/>
  <c r="H69" i="11"/>
  <c r="G69" i="11"/>
  <c r="F69" i="11"/>
  <c r="C69" i="11"/>
  <c r="B69" i="11"/>
  <c r="O68" i="11"/>
  <c r="N68" i="11"/>
  <c r="M68" i="11"/>
  <c r="S68" i="11" s="1"/>
  <c r="L68" i="11"/>
  <c r="R68" i="11" s="1"/>
  <c r="K68" i="11"/>
  <c r="J68" i="11"/>
  <c r="I68" i="11"/>
  <c r="H68" i="11"/>
  <c r="G68" i="11"/>
  <c r="F68" i="11"/>
  <c r="C68" i="11"/>
  <c r="B68" i="11"/>
  <c r="T67" i="11"/>
  <c r="S67" i="11"/>
  <c r="R67" i="11"/>
  <c r="Q67" i="11"/>
  <c r="P67" i="11"/>
  <c r="E67" i="11"/>
  <c r="U67" i="11" s="1"/>
  <c r="U66" i="11"/>
  <c r="T66" i="11"/>
  <c r="S66" i="11"/>
  <c r="R66" i="11"/>
  <c r="Q66" i="11"/>
  <c r="P66" i="11"/>
  <c r="E66" i="11"/>
  <c r="S65" i="11"/>
  <c r="R65" i="11"/>
  <c r="Q65" i="11"/>
  <c r="P65" i="11"/>
  <c r="E65" i="11"/>
  <c r="T65" i="11" s="1"/>
  <c r="S64" i="11"/>
  <c r="R64" i="11"/>
  <c r="Q64" i="11"/>
  <c r="P64" i="11"/>
  <c r="E64" i="11"/>
  <c r="U64" i="11" s="1"/>
  <c r="S63" i="11"/>
  <c r="R63" i="11"/>
  <c r="Q63" i="11"/>
  <c r="P63" i="11"/>
  <c r="E63" i="11"/>
  <c r="O61" i="11"/>
  <c r="N61" i="11"/>
  <c r="M61" i="11"/>
  <c r="S61" i="11" s="1"/>
  <c r="L61" i="11"/>
  <c r="R61" i="11" s="1"/>
  <c r="K61" i="11"/>
  <c r="J61" i="11"/>
  <c r="I61" i="11"/>
  <c r="H61" i="11"/>
  <c r="C61" i="11"/>
  <c r="B61" i="11"/>
  <c r="S60" i="11"/>
  <c r="R60" i="11"/>
  <c r="Q60" i="11"/>
  <c r="P60" i="11"/>
  <c r="E60" i="11"/>
  <c r="T60" i="11" s="1"/>
  <c r="U59" i="11"/>
  <c r="S59" i="11"/>
  <c r="R59" i="11"/>
  <c r="Q59" i="11"/>
  <c r="P59" i="11"/>
  <c r="E59" i="11"/>
  <c r="T59" i="11" s="1"/>
  <c r="S58" i="11"/>
  <c r="R58" i="11"/>
  <c r="Q58" i="11"/>
  <c r="P58" i="11"/>
  <c r="E58" i="11"/>
  <c r="U58" i="11" s="1"/>
  <c r="S57" i="11"/>
  <c r="R57" i="11"/>
  <c r="Q57" i="11"/>
  <c r="P57" i="11"/>
  <c r="E57" i="11"/>
  <c r="U57" i="11" s="1"/>
  <c r="O55" i="11"/>
  <c r="N55" i="11"/>
  <c r="M55" i="11"/>
  <c r="L55" i="11"/>
  <c r="R55" i="11" s="1"/>
  <c r="K55" i="11"/>
  <c r="J55" i="11"/>
  <c r="I55" i="11"/>
  <c r="H55" i="11"/>
  <c r="G55" i="11"/>
  <c r="F55" i="11"/>
  <c r="C55" i="11"/>
  <c r="B55" i="11"/>
  <c r="U54" i="11"/>
  <c r="T54" i="11"/>
  <c r="S54" i="11"/>
  <c r="R54" i="11"/>
  <c r="Q54" i="11"/>
  <c r="P54" i="11"/>
  <c r="E54" i="11"/>
  <c r="U53" i="11"/>
  <c r="S53" i="11"/>
  <c r="R53" i="11"/>
  <c r="Q53" i="11"/>
  <c r="P53" i="11"/>
  <c r="E53" i="11"/>
  <c r="T53" i="11" s="1"/>
  <c r="S52" i="11"/>
  <c r="R52" i="11"/>
  <c r="Q52" i="11"/>
  <c r="P52" i="11"/>
  <c r="E52" i="11"/>
  <c r="U52" i="11" s="1"/>
  <c r="S51" i="11"/>
  <c r="R51" i="11"/>
  <c r="Q51" i="11"/>
  <c r="P51" i="11"/>
  <c r="E51" i="11"/>
  <c r="S50" i="11"/>
  <c r="R50" i="11"/>
  <c r="Q50" i="11"/>
  <c r="P50" i="11"/>
  <c r="E50" i="11"/>
  <c r="U49" i="11"/>
  <c r="S49" i="11"/>
  <c r="R49" i="11"/>
  <c r="Q49" i="11"/>
  <c r="P49" i="11"/>
  <c r="E49" i="11"/>
  <c r="T49" i="11" s="1"/>
  <c r="S48" i="11"/>
  <c r="R48" i="11"/>
  <c r="Q48" i="11"/>
  <c r="P48" i="11"/>
  <c r="E48" i="11"/>
  <c r="T48" i="11" s="1"/>
  <c r="U47" i="11"/>
  <c r="S47" i="11"/>
  <c r="R47" i="11"/>
  <c r="Q47" i="11"/>
  <c r="P47" i="11"/>
  <c r="E47" i="11"/>
  <c r="T47" i="11" s="1"/>
  <c r="U46" i="11"/>
  <c r="T46" i="11"/>
  <c r="S46" i="11"/>
  <c r="R46" i="11"/>
  <c r="Q46" i="11"/>
  <c r="P46" i="11"/>
  <c r="E46" i="11"/>
  <c r="U45" i="11"/>
  <c r="S45" i="11"/>
  <c r="R45" i="11"/>
  <c r="Q45" i="11"/>
  <c r="P45" i="11"/>
  <c r="E45" i="11"/>
  <c r="T45" i="11" s="1"/>
  <c r="S44" i="11"/>
  <c r="R44" i="11"/>
  <c r="Q44" i="11"/>
  <c r="P44" i="11"/>
  <c r="E44" i="11"/>
  <c r="U44" i="11" s="1"/>
  <c r="O42" i="11"/>
  <c r="N42" i="11"/>
  <c r="M42" i="11"/>
  <c r="L42" i="11"/>
  <c r="R42" i="11" s="1"/>
  <c r="K42" i="11"/>
  <c r="J42" i="11"/>
  <c r="I42" i="11"/>
  <c r="H42" i="11"/>
  <c r="G42" i="11"/>
  <c r="F42" i="11"/>
  <c r="C42" i="11"/>
  <c r="B42" i="11"/>
  <c r="E42" i="11" s="1"/>
  <c r="T41" i="11"/>
  <c r="S41" i="11"/>
  <c r="R41" i="11"/>
  <c r="Q41" i="11"/>
  <c r="P41" i="11"/>
  <c r="E41" i="11"/>
  <c r="U41" i="11" s="1"/>
  <c r="S40" i="11"/>
  <c r="R40" i="11"/>
  <c r="Q40" i="11"/>
  <c r="P40" i="11"/>
  <c r="E40" i="11"/>
  <c r="S39" i="11"/>
  <c r="R39" i="11"/>
  <c r="Q39" i="11"/>
  <c r="P39" i="11"/>
  <c r="E39" i="11"/>
  <c r="S38" i="11"/>
  <c r="R38" i="11"/>
  <c r="Q38" i="11"/>
  <c r="P38" i="11"/>
  <c r="E38" i="11"/>
  <c r="U37" i="11"/>
  <c r="S37" i="11"/>
  <c r="R37" i="11"/>
  <c r="Q37" i="11"/>
  <c r="P37" i="11"/>
  <c r="T37" i="11" s="1"/>
  <c r="E37" i="11"/>
  <c r="S35" i="11"/>
  <c r="R35" i="11"/>
  <c r="O35" i="11"/>
  <c r="N35" i="11"/>
  <c r="M35" i="11"/>
  <c r="L35" i="11"/>
  <c r="K35" i="11"/>
  <c r="Q35" i="11" s="1"/>
  <c r="J35" i="11"/>
  <c r="I35" i="11"/>
  <c r="H35" i="11"/>
  <c r="G35" i="11"/>
  <c r="F35" i="11"/>
  <c r="C35" i="11"/>
  <c r="B35" i="11"/>
  <c r="E35" i="11" s="1"/>
  <c r="U34" i="11"/>
  <c r="T34" i="11"/>
  <c r="S34" i="11"/>
  <c r="R34" i="11"/>
  <c r="Q34" i="11"/>
  <c r="P34" i="11"/>
  <c r="E34" i="11"/>
  <c r="S32" i="11"/>
  <c r="R32" i="11"/>
  <c r="O32" i="11"/>
  <c r="N32" i="11"/>
  <c r="M32" i="11"/>
  <c r="L32" i="11"/>
  <c r="K32" i="11"/>
  <c r="J32" i="11"/>
  <c r="I32" i="11"/>
  <c r="Q32" i="11" s="1"/>
  <c r="H32" i="11"/>
  <c r="G32" i="11"/>
  <c r="F32" i="11"/>
  <c r="C32" i="11"/>
  <c r="B32" i="11"/>
  <c r="E32" i="11" s="1"/>
  <c r="U31" i="11"/>
  <c r="T31" i="11"/>
  <c r="S31" i="11"/>
  <c r="R31" i="11"/>
  <c r="Q31" i="11"/>
  <c r="P31" i="11"/>
  <c r="E31" i="11"/>
  <c r="U30" i="11"/>
  <c r="T30" i="11"/>
  <c r="S30" i="11"/>
  <c r="R30" i="11"/>
  <c r="Q30" i="11"/>
  <c r="P30" i="11"/>
  <c r="E30" i="11"/>
  <c r="S29" i="11"/>
  <c r="R29" i="11"/>
  <c r="Q29" i="11"/>
  <c r="P29" i="11"/>
  <c r="E29" i="11"/>
  <c r="U29" i="11" s="1"/>
  <c r="S28" i="11"/>
  <c r="R28" i="11"/>
  <c r="Q28" i="11"/>
  <c r="P28" i="11"/>
  <c r="E28" i="11"/>
  <c r="U28" i="11" s="1"/>
  <c r="R26" i="11"/>
  <c r="O26" i="11"/>
  <c r="N26" i="11"/>
  <c r="M26" i="11"/>
  <c r="S26" i="11" s="1"/>
  <c r="L26" i="11"/>
  <c r="K26" i="11"/>
  <c r="J26" i="11"/>
  <c r="I26" i="11"/>
  <c r="H26" i="11"/>
  <c r="G26" i="11"/>
  <c r="F26" i="11"/>
  <c r="C26" i="11"/>
  <c r="B26" i="11"/>
  <c r="U25" i="11"/>
  <c r="T25" i="11"/>
  <c r="S25" i="11"/>
  <c r="R25" i="11"/>
  <c r="Q25" i="11"/>
  <c r="P25" i="11"/>
  <c r="E25" i="11"/>
  <c r="T24" i="11"/>
  <c r="S24" i="11"/>
  <c r="R24" i="11"/>
  <c r="Q24" i="11"/>
  <c r="P24" i="11"/>
  <c r="E24" i="11"/>
  <c r="U24" i="11" s="1"/>
  <c r="S23" i="11"/>
  <c r="R23" i="11"/>
  <c r="Q23" i="11"/>
  <c r="P23" i="11"/>
  <c r="E23" i="11"/>
  <c r="S22" i="11"/>
  <c r="R22" i="11"/>
  <c r="Q22" i="11"/>
  <c r="P22" i="11"/>
  <c r="E22" i="11"/>
  <c r="U21" i="11"/>
  <c r="S21" i="11"/>
  <c r="R21" i="11"/>
  <c r="Q21" i="11"/>
  <c r="P21" i="11"/>
  <c r="E21" i="11"/>
  <c r="T21" i="11" s="1"/>
  <c r="U20" i="11"/>
  <c r="T20" i="11"/>
  <c r="S20" i="11"/>
  <c r="R20" i="11"/>
  <c r="Q20" i="11"/>
  <c r="P20" i="11"/>
  <c r="E20" i="11"/>
  <c r="U19" i="11"/>
  <c r="T19" i="11"/>
  <c r="S19" i="11"/>
  <c r="R19" i="11"/>
  <c r="Q19" i="11"/>
  <c r="P19" i="11"/>
  <c r="E19" i="11"/>
  <c r="S17" i="11"/>
  <c r="R17" i="11"/>
  <c r="O17" i="11"/>
  <c r="N17" i="11"/>
  <c r="M17" i="11"/>
  <c r="L17" i="11"/>
  <c r="K17" i="11"/>
  <c r="J17" i="11"/>
  <c r="I17" i="11"/>
  <c r="Q17" i="11" s="1"/>
  <c r="H17" i="11"/>
  <c r="P17" i="11" s="1"/>
  <c r="G17" i="11"/>
  <c r="F17" i="11"/>
  <c r="C17" i="11"/>
  <c r="B17" i="11"/>
  <c r="E17" i="11" s="1"/>
  <c r="U16" i="11"/>
  <c r="T16" i="11"/>
  <c r="S16" i="11"/>
  <c r="R16" i="11"/>
  <c r="Q16" i="11"/>
  <c r="P16" i="11"/>
  <c r="E16" i="11"/>
  <c r="U15" i="11"/>
  <c r="T15" i="11"/>
  <c r="S15" i="11"/>
  <c r="R15" i="11"/>
  <c r="Q15" i="11"/>
  <c r="P15" i="11"/>
  <c r="E15" i="11"/>
  <c r="U14" i="11"/>
  <c r="S14" i="11"/>
  <c r="R14" i="11"/>
  <c r="Q14" i="11"/>
  <c r="P14" i="11"/>
  <c r="E14" i="11"/>
  <c r="T14" i="11" s="1"/>
  <c r="T13" i="11"/>
  <c r="S13" i="11"/>
  <c r="R13" i="11"/>
  <c r="Q13" i="11"/>
  <c r="P13" i="11"/>
  <c r="E13" i="11"/>
  <c r="U13" i="11" s="1"/>
  <c r="S12" i="11"/>
  <c r="R12" i="11"/>
  <c r="Q12" i="11"/>
  <c r="P12" i="11"/>
  <c r="E12" i="11"/>
  <c r="S11" i="11"/>
  <c r="R11" i="11"/>
  <c r="Q11" i="11"/>
  <c r="P11" i="11"/>
  <c r="E11" i="11"/>
  <c r="U10" i="11"/>
  <c r="S10" i="11"/>
  <c r="R10" i="11"/>
  <c r="Q10" i="11"/>
  <c r="P10" i="11"/>
  <c r="E10" i="11"/>
  <c r="T10" i="11" s="1"/>
  <c r="U9" i="11"/>
  <c r="T9" i="11"/>
  <c r="S9" i="11"/>
  <c r="R9" i="11"/>
  <c r="Q9" i="11"/>
  <c r="P9" i="11"/>
  <c r="E9" i="11"/>
  <c r="U96" i="10"/>
  <c r="T96" i="10"/>
  <c r="S96" i="10"/>
  <c r="R96" i="10"/>
  <c r="Q96" i="10"/>
  <c r="P96" i="10"/>
  <c r="E96" i="10"/>
  <c r="U95" i="10"/>
  <c r="T95" i="10"/>
  <c r="S95" i="10"/>
  <c r="R95" i="10"/>
  <c r="Q95" i="10"/>
  <c r="P95" i="10"/>
  <c r="E95" i="10"/>
  <c r="U94" i="10"/>
  <c r="T94" i="10"/>
  <c r="S94" i="10"/>
  <c r="R94" i="10"/>
  <c r="Q94" i="10"/>
  <c r="P94" i="10"/>
  <c r="E94" i="10"/>
  <c r="T93" i="10"/>
  <c r="S93" i="10"/>
  <c r="R93" i="10"/>
  <c r="Q93" i="10"/>
  <c r="P93" i="10"/>
  <c r="E93" i="10"/>
  <c r="U93" i="10" s="1"/>
  <c r="U92" i="10"/>
  <c r="S92" i="10"/>
  <c r="R92" i="10"/>
  <c r="Q92" i="10"/>
  <c r="P92" i="10"/>
  <c r="E92" i="10"/>
  <c r="T92" i="10" s="1"/>
  <c r="T91" i="10"/>
  <c r="S91" i="10"/>
  <c r="R91" i="10"/>
  <c r="Q91" i="10"/>
  <c r="P91" i="10"/>
  <c r="E91" i="10"/>
  <c r="U91" i="10" s="1"/>
  <c r="U90" i="10"/>
  <c r="S90" i="10"/>
  <c r="R90" i="10"/>
  <c r="Q90" i="10"/>
  <c r="P90" i="10"/>
  <c r="E90" i="10"/>
  <c r="T90" i="10" s="1"/>
  <c r="S89" i="10"/>
  <c r="R89" i="10"/>
  <c r="Q89" i="10"/>
  <c r="P89" i="10"/>
  <c r="E89" i="10"/>
  <c r="S88" i="10"/>
  <c r="R88" i="10"/>
  <c r="Q88" i="10"/>
  <c r="P88" i="10"/>
  <c r="E88" i="10"/>
  <c r="O75" i="10"/>
  <c r="N75" i="10"/>
  <c r="M75" i="10"/>
  <c r="L75" i="10"/>
  <c r="K75" i="10"/>
  <c r="J75" i="10"/>
  <c r="I75" i="10"/>
  <c r="H75" i="10"/>
  <c r="G75" i="10"/>
  <c r="F75" i="10"/>
  <c r="C75" i="10"/>
  <c r="B75" i="10"/>
  <c r="S74" i="10"/>
  <c r="O74" i="10"/>
  <c r="N74" i="10"/>
  <c r="M74" i="10"/>
  <c r="L74" i="10"/>
  <c r="R74" i="10" s="1"/>
  <c r="K74" i="10"/>
  <c r="Q74" i="10" s="1"/>
  <c r="J74" i="10"/>
  <c r="I74" i="10"/>
  <c r="H74" i="10"/>
  <c r="G74" i="10"/>
  <c r="F74" i="10"/>
  <c r="C74" i="10"/>
  <c r="B74" i="10"/>
  <c r="E74" i="10" s="1"/>
  <c r="S73" i="10"/>
  <c r="O73" i="10"/>
  <c r="N73" i="10"/>
  <c r="M73" i="10"/>
  <c r="L73" i="10"/>
  <c r="R73" i="10" s="1"/>
  <c r="K73" i="10"/>
  <c r="J73" i="10"/>
  <c r="I73" i="10"/>
  <c r="H73" i="10"/>
  <c r="P73" i="10" s="1"/>
  <c r="G73" i="10"/>
  <c r="F73" i="10"/>
  <c r="C73" i="10"/>
  <c r="B73" i="10"/>
  <c r="E73" i="10" s="1"/>
  <c r="U72" i="10"/>
  <c r="S72" i="10"/>
  <c r="R72" i="10"/>
  <c r="Q72" i="10"/>
  <c r="P72" i="10"/>
  <c r="E72" i="10"/>
  <c r="T72" i="10" s="1"/>
  <c r="U71" i="10"/>
  <c r="T71" i="10"/>
  <c r="S71" i="10"/>
  <c r="R71" i="10"/>
  <c r="Q71" i="10"/>
  <c r="P71" i="10"/>
  <c r="E71" i="10"/>
  <c r="O69" i="10"/>
  <c r="N69" i="10"/>
  <c r="M69" i="10"/>
  <c r="L69" i="10"/>
  <c r="K69" i="10"/>
  <c r="J69" i="10"/>
  <c r="I69" i="10"/>
  <c r="H69" i="10"/>
  <c r="G69" i="10"/>
  <c r="F69" i="10"/>
  <c r="C69" i="10"/>
  <c r="B69" i="10"/>
  <c r="R68" i="10"/>
  <c r="O68" i="10"/>
  <c r="N68" i="10"/>
  <c r="M68" i="10"/>
  <c r="S68" i="10" s="1"/>
  <c r="L68" i="10"/>
  <c r="K68" i="10"/>
  <c r="J68" i="10"/>
  <c r="I68" i="10"/>
  <c r="H68" i="10"/>
  <c r="P68" i="10" s="1"/>
  <c r="G68" i="10"/>
  <c r="F68" i="10"/>
  <c r="C68" i="10"/>
  <c r="B68" i="10"/>
  <c r="U67" i="10"/>
  <c r="T67" i="10"/>
  <c r="S67" i="10"/>
  <c r="R67" i="10"/>
  <c r="Q67" i="10"/>
  <c r="P67" i="10"/>
  <c r="E67" i="10"/>
  <c r="U66" i="10"/>
  <c r="T66" i="10"/>
  <c r="S66" i="10"/>
  <c r="R66" i="10"/>
  <c r="Q66" i="10"/>
  <c r="P66" i="10"/>
  <c r="E66" i="10"/>
  <c r="S65" i="10"/>
  <c r="R65" i="10"/>
  <c r="Q65" i="10"/>
  <c r="P65" i="10"/>
  <c r="E65" i="10"/>
  <c r="U65" i="10" s="1"/>
  <c r="T64" i="10"/>
  <c r="S64" i="10"/>
  <c r="R64" i="10"/>
  <c r="Q64" i="10"/>
  <c r="P64" i="10"/>
  <c r="E64" i="10"/>
  <c r="U64" i="10" s="1"/>
  <c r="S63" i="10"/>
  <c r="R63" i="10"/>
  <c r="Q63" i="10"/>
  <c r="P63" i="10"/>
  <c r="E63" i="10"/>
  <c r="O61" i="10"/>
  <c r="N61" i="10"/>
  <c r="M61" i="10"/>
  <c r="S61" i="10" s="1"/>
  <c r="L61" i="10"/>
  <c r="R61" i="10" s="1"/>
  <c r="K61" i="10"/>
  <c r="J61" i="10"/>
  <c r="I61" i="10"/>
  <c r="H61" i="10"/>
  <c r="C61" i="10"/>
  <c r="B61" i="10"/>
  <c r="S60" i="10"/>
  <c r="R60" i="10"/>
  <c r="Q60" i="10"/>
  <c r="P60" i="10"/>
  <c r="E60" i="10"/>
  <c r="T60" i="10" s="1"/>
  <c r="T59" i="10"/>
  <c r="S59" i="10"/>
  <c r="R59" i="10"/>
  <c r="Q59" i="10"/>
  <c r="P59" i="10"/>
  <c r="E59" i="10"/>
  <c r="U59" i="10" s="1"/>
  <c r="S58" i="10"/>
  <c r="R58" i="10"/>
  <c r="Q58" i="10"/>
  <c r="P58" i="10"/>
  <c r="E58" i="10"/>
  <c r="U58" i="10" s="1"/>
  <c r="S57" i="10"/>
  <c r="R57" i="10"/>
  <c r="Q57" i="10"/>
  <c r="P57" i="10"/>
  <c r="E57" i="10"/>
  <c r="O55" i="10"/>
  <c r="N55" i="10"/>
  <c r="M55" i="10"/>
  <c r="S55" i="10" s="1"/>
  <c r="L55" i="10"/>
  <c r="R55" i="10" s="1"/>
  <c r="K55" i="10"/>
  <c r="J55" i="10"/>
  <c r="I55" i="10"/>
  <c r="H55" i="10"/>
  <c r="G55" i="10"/>
  <c r="F55" i="10"/>
  <c r="C55" i="10"/>
  <c r="E55" i="10" s="1"/>
  <c r="B55" i="10"/>
  <c r="S54" i="10"/>
  <c r="R54" i="10"/>
  <c r="Q54" i="10"/>
  <c r="P54" i="10"/>
  <c r="E54" i="10"/>
  <c r="S53" i="10"/>
  <c r="R53" i="10"/>
  <c r="Q53" i="10"/>
  <c r="P53" i="10"/>
  <c r="E53" i="10"/>
  <c r="T52" i="10"/>
  <c r="S52" i="10"/>
  <c r="R52" i="10"/>
  <c r="Q52" i="10"/>
  <c r="P52" i="10"/>
  <c r="E52" i="10"/>
  <c r="U52" i="10" s="1"/>
  <c r="S51" i="10"/>
  <c r="R51" i="10"/>
  <c r="Q51" i="10"/>
  <c r="P51" i="10"/>
  <c r="E51" i="10"/>
  <c r="U51" i="10" s="1"/>
  <c r="S50" i="10"/>
  <c r="R50" i="10"/>
  <c r="Q50" i="10"/>
  <c r="P50" i="10"/>
  <c r="E50" i="10"/>
  <c r="U50" i="10" s="1"/>
  <c r="U49" i="10"/>
  <c r="S49" i="10"/>
  <c r="R49" i="10"/>
  <c r="Q49" i="10"/>
  <c r="P49" i="10"/>
  <c r="E49" i="10"/>
  <c r="T49" i="10" s="1"/>
  <c r="S48" i="10"/>
  <c r="R48" i="10"/>
  <c r="Q48" i="10"/>
  <c r="P48" i="10"/>
  <c r="E48" i="10"/>
  <c r="S47" i="10"/>
  <c r="R47" i="10"/>
  <c r="Q47" i="10"/>
  <c r="P47" i="10"/>
  <c r="E47" i="10"/>
  <c r="U46" i="10"/>
  <c r="S46" i="10"/>
  <c r="R46" i="10"/>
  <c r="Q46" i="10"/>
  <c r="P46" i="10"/>
  <c r="E46" i="10"/>
  <c r="T46" i="10" s="1"/>
  <c r="U45" i="10"/>
  <c r="T45" i="10"/>
  <c r="S45" i="10"/>
  <c r="R45" i="10"/>
  <c r="Q45" i="10"/>
  <c r="P45" i="10"/>
  <c r="E45" i="10"/>
  <c r="U44" i="10"/>
  <c r="T44" i="10"/>
  <c r="S44" i="10"/>
  <c r="R44" i="10"/>
  <c r="Q44" i="10"/>
  <c r="P44" i="10"/>
  <c r="E44" i="10"/>
  <c r="O42" i="10"/>
  <c r="N42" i="10"/>
  <c r="M42" i="10"/>
  <c r="S42" i="10" s="1"/>
  <c r="L42" i="10"/>
  <c r="R42" i="10" s="1"/>
  <c r="K42" i="10"/>
  <c r="J42" i="10"/>
  <c r="I42" i="10"/>
  <c r="H42" i="10"/>
  <c r="G42" i="10"/>
  <c r="F42" i="10"/>
  <c r="C42" i="10"/>
  <c r="B42" i="10"/>
  <c r="U41" i="10"/>
  <c r="T41" i="10"/>
  <c r="S41" i="10"/>
  <c r="R41" i="10"/>
  <c r="Q41" i="10"/>
  <c r="P41" i="10"/>
  <c r="E41" i="10"/>
  <c r="U40" i="10"/>
  <c r="T40" i="10"/>
  <c r="S40" i="10"/>
  <c r="R40" i="10"/>
  <c r="Q40" i="10"/>
  <c r="P40" i="10"/>
  <c r="E40" i="10"/>
  <c r="T39" i="10"/>
  <c r="S39" i="10"/>
  <c r="R39" i="10"/>
  <c r="Q39" i="10"/>
  <c r="P39" i="10"/>
  <c r="E39" i="10"/>
  <c r="U39" i="10" s="1"/>
  <c r="S38" i="10"/>
  <c r="R38" i="10"/>
  <c r="Q38" i="10"/>
  <c r="P38" i="10"/>
  <c r="E38" i="10"/>
  <c r="U37" i="10"/>
  <c r="S37" i="10"/>
  <c r="R37" i="10"/>
  <c r="Q37" i="10"/>
  <c r="P37" i="10"/>
  <c r="E37" i="10"/>
  <c r="S35" i="10"/>
  <c r="R35" i="10"/>
  <c r="O35" i="10"/>
  <c r="N35" i="10"/>
  <c r="M35" i="10"/>
  <c r="L35" i="10"/>
  <c r="K35" i="10"/>
  <c r="J35" i="10"/>
  <c r="I35" i="10"/>
  <c r="Q35" i="10" s="1"/>
  <c r="H35" i="10"/>
  <c r="G35" i="10"/>
  <c r="F35" i="10"/>
  <c r="C35" i="10"/>
  <c r="B35" i="10"/>
  <c r="E35" i="10" s="1"/>
  <c r="U34" i="10"/>
  <c r="T34" i="10"/>
  <c r="S34" i="10"/>
  <c r="R34" i="10"/>
  <c r="Q34" i="10"/>
  <c r="P34" i="10"/>
  <c r="E34" i="10"/>
  <c r="Q32" i="10"/>
  <c r="O32" i="10"/>
  <c r="N32" i="10"/>
  <c r="M32" i="10"/>
  <c r="S32" i="10" s="1"/>
  <c r="L32" i="10"/>
  <c r="R32" i="10" s="1"/>
  <c r="K32" i="10"/>
  <c r="J32" i="10"/>
  <c r="I32" i="10"/>
  <c r="H32" i="10"/>
  <c r="P32" i="10" s="1"/>
  <c r="G32" i="10"/>
  <c r="F32" i="10"/>
  <c r="C32" i="10"/>
  <c r="B32" i="10"/>
  <c r="E32" i="10" s="1"/>
  <c r="U31" i="10"/>
  <c r="T31" i="10"/>
  <c r="S31" i="10"/>
  <c r="R31" i="10"/>
  <c r="Q31" i="10"/>
  <c r="P31" i="10"/>
  <c r="E31" i="10"/>
  <c r="U30" i="10"/>
  <c r="T30" i="10"/>
  <c r="S30" i="10"/>
  <c r="R30" i="10"/>
  <c r="Q30" i="10"/>
  <c r="P30" i="10"/>
  <c r="E30" i="10"/>
  <c r="S29" i="10"/>
  <c r="R29" i="10"/>
  <c r="Q29" i="10"/>
  <c r="P29" i="10"/>
  <c r="E29" i="10"/>
  <c r="U29" i="10" s="1"/>
  <c r="S28" i="10"/>
  <c r="R28" i="10"/>
  <c r="Q28" i="10"/>
  <c r="P28" i="10"/>
  <c r="E28" i="10"/>
  <c r="U28" i="10" s="1"/>
  <c r="O26" i="10"/>
  <c r="N26" i="10"/>
  <c r="M26" i="10"/>
  <c r="S26" i="10" s="1"/>
  <c r="L26" i="10"/>
  <c r="R26" i="10" s="1"/>
  <c r="K26" i="10"/>
  <c r="J26" i="10"/>
  <c r="I26" i="10"/>
  <c r="H26" i="10"/>
  <c r="G26" i="10"/>
  <c r="F26" i="10"/>
  <c r="C26" i="10"/>
  <c r="B26" i="10"/>
  <c r="S25" i="10"/>
  <c r="R25" i="10"/>
  <c r="Q25" i="10"/>
  <c r="P25" i="10"/>
  <c r="E25" i="10"/>
  <c r="T24" i="10"/>
  <c r="S24" i="10"/>
  <c r="R24" i="10"/>
  <c r="Q24" i="10"/>
  <c r="P24" i="10"/>
  <c r="E24" i="10"/>
  <c r="U24" i="10" s="1"/>
  <c r="U23" i="10"/>
  <c r="S23" i="10"/>
  <c r="R23" i="10"/>
  <c r="Q23" i="10"/>
  <c r="P23" i="10"/>
  <c r="E23" i="10"/>
  <c r="T23" i="10" s="1"/>
  <c r="T22" i="10"/>
  <c r="S22" i="10"/>
  <c r="R22" i="10"/>
  <c r="Q22" i="10"/>
  <c r="P22" i="10"/>
  <c r="E22" i="10"/>
  <c r="U22" i="10" s="1"/>
  <c r="U21" i="10"/>
  <c r="S21" i="10"/>
  <c r="R21" i="10"/>
  <c r="Q21" i="10"/>
  <c r="P21" i="10"/>
  <c r="E21" i="10"/>
  <c r="T21" i="10" s="1"/>
  <c r="U20" i="10"/>
  <c r="T20" i="10"/>
  <c r="S20" i="10"/>
  <c r="R20" i="10"/>
  <c r="Q20" i="10"/>
  <c r="P20" i="10"/>
  <c r="E20" i="10"/>
  <c r="S19" i="10"/>
  <c r="R19" i="10"/>
  <c r="Q19" i="10"/>
  <c r="P19" i="10"/>
  <c r="E19" i="10"/>
  <c r="O17" i="10"/>
  <c r="N17" i="10"/>
  <c r="M17" i="10"/>
  <c r="S17" i="10" s="1"/>
  <c r="L17" i="10"/>
  <c r="R17" i="10" s="1"/>
  <c r="K17" i="10"/>
  <c r="J17" i="10"/>
  <c r="I17" i="10"/>
  <c r="Q17" i="10" s="1"/>
  <c r="H17" i="10"/>
  <c r="P17" i="10" s="1"/>
  <c r="G17" i="10"/>
  <c r="F17" i="10"/>
  <c r="E17" i="10"/>
  <c r="C17" i="10"/>
  <c r="B17" i="10"/>
  <c r="S16" i="10"/>
  <c r="R16" i="10"/>
  <c r="Q16" i="10"/>
  <c r="P16" i="10"/>
  <c r="E16" i="10"/>
  <c r="S15" i="10"/>
  <c r="R15" i="10"/>
  <c r="Q15" i="10"/>
  <c r="P15" i="10"/>
  <c r="E15" i="10"/>
  <c r="U14" i="10"/>
  <c r="S14" i="10"/>
  <c r="R14" i="10"/>
  <c r="Q14" i="10"/>
  <c r="P14" i="10"/>
  <c r="E14" i="10"/>
  <c r="T14" i="10" s="1"/>
  <c r="U13" i="10"/>
  <c r="T13" i="10"/>
  <c r="S13" i="10"/>
  <c r="R13" i="10"/>
  <c r="Q13" i="10"/>
  <c r="P13" i="10"/>
  <c r="E13" i="10"/>
  <c r="U12" i="10"/>
  <c r="T12" i="10"/>
  <c r="S12" i="10"/>
  <c r="R12" i="10"/>
  <c r="Q12" i="10"/>
  <c r="P12" i="10"/>
  <c r="E12" i="10"/>
  <c r="T11" i="10"/>
  <c r="S11" i="10"/>
  <c r="R11" i="10"/>
  <c r="Q11" i="10"/>
  <c r="P11" i="10"/>
  <c r="E11" i="10"/>
  <c r="U11" i="10" s="1"/>
  <c r="S10" i="10"/>
  <c r="R10" i="10"/>
  <c r="Q10" i="10"/>
  <c r="P10" i="10"/>
  <c r="E10" i="10"/>
  <c r="S9" i="10"/>
  <c r="R9" i="10"/>
  <c r="Q9" i="10"/>
  <c r="P9" i="10"/>
  <c r="E9" i="10"/>
  <c r="U96" i="9"/>
  <c r="S96" i="9"/>
  <c r="R96" i="9"/>
  <c r="Q96" i="9"/>
  <c r="P96" i="9"/>
  <c r="E96" i="9"/>
  <c r="T96" i="9" s="1"/>
  <c r="U95" i="9"/>
  <c r="T95" i="9"/>
  <c r="S95" i="9"/>
  <c r="R95" i="9"/>
  <c r="Q95" i="9"/>
  <c r="P95" i="9"/>
  <c r="E95" i="9"/>
  <c r="U94" i="9"/>
  <c r="T94" i="9"/>
  <c r="S94" i="9"/>
  <c r="R94" i="9"/>
  <c r="Q94" i="9"/>
  <c r="P94" i="9"/>
  <c r="E94" i="9"/>
  <c r="U93" i="9"/>
  <c r="T93" i="9"/>
  <c r="S93" i="9"/>
  <c r="R93" i="9"/>
  <c r="Q93" i="9"/>
  <c r="P93" i="9"/>
  <c r="E93" i="9"/>
  <c r="U92" i="9"/>
  <c r="T92" i="9"/>
  <c r="S92" i="9"/>
  <c r="R92" i="9"/>
  <c r="Q92" i="9"/>
  <c r="P92" i="9"/>
  <c r="E92" i="9"/>
  <c r="S91" i="9"/>
  <c r="R91" i="9"/>
  <c r="Q91" i="9"/>
  <c r="P91" i="9"/>
  <c r="E91" i="9"/>
  <c r="S90" i="9"/>
  <c r="R90" i="9"/>
  <c r="Q90" i="9"/>
  <c r="P90" i="9"/>
  <c r="E90" i="9"/>
  <c r="T90" i="9" s="1"/>
  <c r="U89" i="9"/>
  <c r="T89" i="9"/>
  <c r="S89" i="9"/>
  <c r="R89" i="9"/>
  <c r="Q89" i="9"/>
  <c r="P89" i="9"/>
  <c r="E89" i="9"/>
  <c r="U88" i="9"/>
  <c r="T88" i="9"/>
  <c r="S88" i="9"/>
  <c r="R88" i="9"/>
  <c r="Q88" i="9"/>
  <c r="P88" i="9"/>
  <c r="E88" i="9"/>
  <c r="R75" i="9"/>
  <c r="O75" i="9"/>
  <c r="N75" i="9"/>
  <c r="M75" i="9"/>
  <c r="L75" i="9"/>
  <c r="K75" i="9"/>
  <c r="J75" i="9"/>
  <c r="I75" i="9"/>
  <c r="H75" i="9"/>
  <c r="G75" i="9"/>
  <c r="F75" i="9"/>
  <c r="C75" i="9"/>
  <c r="B75" i="9"/>
  <c r="S74" i="9"/>
  <c r="R74" i="9"/>
  <c r="Q74" i="9"/>
  <c r="O74" i="9"/>
  <c r="N74" i="9"/>
  <c r="M74" i="9"/>
  <c r="L74" i="9"/>
  <c r="K74" i="9"/>
  <c r="J74" i="9"/>
  <c r="I74" i="9"/>
  <c r="H74" i="9"/>
  <c r="P74" i="9" s="1"/>
  <c r="G74" i="9"/>
  <c r="F74" i="9"/>
  <c r="C74" i="9"/>
  <c r="B74" i="9"/>
  <c r="E74" i="9" s="1"/>
  <c r="S73" i="9"/>
  <c r="R73" i="9"/>
  <c r="O73" i="9"/>
  <c r="N73" i="9"/>
  <c r="M73" i="9"/>
  <c r="L73" i="9"/>
  <c r="K73" i="9"/>
  <c r="J73" i="9"/>
  <c r="I73" i="9"/>
  <c r="Q73" i="9" s="1"/>
  <c r="H73" i="9"/>
  <c r="P73" i="9" s="1"/>
  <c r="G73" i="9"/>
  <c r="F73" i="9"/>
  <c r="C73" i="9"/>
  <c r="B73" i="9"/>
  <c r="E73" i="9" s="1"/>
  <c r="U72" i="9"/>
  <c r="S72" i="9"/>
  <c r="R72" i="9"/>
  <c r="Q72" i="9"/>
  <c r="P72" i="9"/>
  <c r="E72" i="9"/>
  <c r="T72" i="9" s="1"/>
  <c r="T71" i="9"/>
  <c r="S71" i="9"/>
  <c r="R71" i="9"/>
  <c r="Q71" i="9"/>
  <c r="U71" i="9" s="1"/>
  <c r="P71" i="9"/>
  <c r="E71" i="9"/>
  <c r="O69" i="9"/>
  <c r="N69" i="9"/>
  <c r="M69" i="9"/>
  <c r="L69" i="9"/>
  <c r="K69" i="9"/>
  <c r="J69" i="9"/>
  <c r="I69" i="9"/>
  <c r="H69" i="9"/>
  <c r="G69" i="9"/>
  <c r="F69" i="9"/>
  <c r="C69" i="9"/>
  <c r="E69" i="9" s="1"/>
  <c r="B69" i="9"/>
  <c r="R68" i="9"/>
  <c r="O68" i="9"/>
  <c r="N68" i="9"/>
  <c r="M68" i="9"/>
  <c r="S68" i="9" s="1"/>
  <c r="L68" i="9"/>
  <c r="K68" i="9"/>
  <c r="J68" i="9"/>
  <c r="I68" i="9"/>
  <c r="H68" i="9"/>
  <c r="G68" i="9"/>
  <c r="F68" i="9"/>
  <c r="E68" i="9"/>
  <c r="C68" i="9"/>
  <c r="B68" i="9"/>
  <c r="S67" i="9"/>
  <c r="R67" i="9"/>
  <c r="Q67" i="9"/>
  <c r="P67" i="9"/>
  <c r="E67" i="9"/>
  <c r="S66" i="9"/>
  <c r="R66" i="9"/>
  <c r="Q66" i="9"/>
  <c r="P66" i="9"/>
  <c r="E66" i="9"/>
  <c r="U65" i="9"/>
  <c r="S65" i="9"/>
  <c r="R65" i="9"/>
  <c r="Q65" i="9"/>
  <c r="P65" i="9"/>
  <c r="E65" i="9"/>
  <c r="T65" i="9" s="1"/>
  <c r="U64" i="9"/>
  <c r="S64" i="9"/>
  <c r="R64" i="9"/>
  <c r="Q64" i="9"/>
  <c r="P64" i="9"/>
  <c r="E64" i="9"/>
  <c r="T64" i="9" s="1"/>
  <c r="T63" i="9"/>
  <c r="S63" i="9"/>
  <c r="R63" i="9"/>
  <c r="Q63" i="9"/>
  <c r="P63" i="9"/>
  <c r="E63" i="9"/>
  <c r="U63" i="9" s="1"/>
  <c r="S61" i="9"/>
  <c r="R61" i="9"/>
  <c r="O61" i="9"/>
  <c r="N61" i="9"/>
  <c r="M61" i="9"/>
  <c r="L61" i="9"/>
  <c r="K61" i="9"/>
  <c r="J61" i="9"/>
  <c r="I61" i="9"/>
  <c r="H61" i="9"/>
  <c r="C61" i="9"/>
  <c r="B61" i="9"/>
  <c r="E61" i="9" s="1"/>
  <c r="T60" i="9"/>
  <c r="S60" i="9"/>
  <c r="R60" i="9"/>
  <c r="Q60" i="9"/>
  <c r="P60" i="9"/>
  <c r="E60" i="9"/>
  <c r="U60" i="9" s="1"/>
  <c r="S59" i="9"/>
  <c r="R59" i="9"/>
  <c r="Q59" i="9"/>
  <c r="P59" i="9"/>
  <c r="E59" i="9"/>
  <c r="S58" i="9"/>
  <c r="R58" i="9"/>
  <c r="Q58" i="9"/>
  <c r="P58" i="9"/>
  <c r="E58" i="9"/>
  <c r="T58" i="9" s="1"/>
  <c r="U57" i="9"/>
  <c r="T57" i="9"/>
  <c r="S57" i="9"/>
  <c r="R57" i="9"/>
  <c r="Q57" i="9"/>
  <c r="P57" i="9"/>
  <c r="E57" i="9"/>
  <c r="S55" i="9"/>
  <c r="O55" i="9"/>
  <c r="N55" i="9"/>
  <c r="M55" i="9"/>
  <c r="L55" i="9"/>
  <c r="R55" i="9" s="1"/>
  <c r="K55" i="9"/>
  <c r="J55" i="9"/>
  <c r="I55" i="9"/>
  <c r="H55" i="9"/>
  <c r="G55" i="9"/>
  <c r="F55" i="9"/>
  <c r="C55" i="9"/>
  <c r="B55" i="9"/>
  <c r="E55" i="9" s="1"/>
  <c r="U54" i="9"/>
  <c r="T54" i="9"/>
  <c r="S54" i="9"/>
  <c r="R54" i="9"/>
  <c r="Q54" i="9"/>
  <c r="P54" i="9"/>
  <c r="E54" i="9"/>
  <c r="U53" i="9"/>
  <c r="T53" i="9"/>
  <c r="S53" i="9"/>
  <c r="R53" i="9"/>
  <c r="Q53" i="9"/>
  <c r="P53" i="9"/>
  <c r="E53" i="9"/>
  <c r="U52" i="9"/>
  <c r="T52" i="9"/>
  <c r="S52" i="9"/>
  <c r="R52" i="9"/>
  <c r="Q52" i="9"/>
  <c r="P52" i="9"/>
  <c r="E52" i="9"/>
  <c r="S51" i="9"/>
  <c r="R51" i="9"/>
  <c r="Q51" i="9"/>
  <c r="P51" i="9"/>
  <c r="E51" i="9"/>
  <c r="U51" i="9" s="1"/>
  <c r="U50" i="9"/>
  <c r="T50" i="9"/>
  <c r="S50" i="9"/>
  <c r="R50" i="9"/>
  <c r="Q50" i="9"/>
  <c r="P50" i="9"/>
  <c r="E50" i="9"/>
  <c r="S49" i="9"/>
  <c r="R49" i="9"/>
  <c r="Q49" i="9"/>
  <c r="P49" i="9"/>
  <c r="E49" i="9"/>
  <c r="T48" i="9"/>
  <c r="S48" i="9"/>
  <c r="R48" i="9"/>
  <c r="Q48" i="9"/>
  <c r="P48" i="9"/>
  <c r="E48" i="9"/>
  <c r="U48" i="9" s="1"/>
  <c r="S47" i="9"/>
  <c r="R47" i="9"/>
  <c r="Q47" i="9"/>
  <c r="P47" i="9"/>
  <c r="E47" i="9"/>
  <c r="T47" i="9" s="1"/>
  <c r="U46" i="9"/>
  <c r="T46" i="9"/>
  <c r="S46" i="9"/>
  <c r="R46" i="9"/>
  <c r="Q46" i="9"/>
  <c r="P46" i="9"/>
  <c r="E46" i="9"/>
  <c r="U45" i="9"/>
  <c r="T45" i="9"/>
  <c r="S45" i="9"/>
  <c r="R45" i="9"/>
  <c r="Q45" i="9"/>
  <c r="P45" i="9"/>
  <c r="E45" i="9"/>
  <c r="S44" i="9"/>
  <c r="R44" i="9"/>
  <c r="Q44" i="9"/>
  <c r="P44" i="9"/>
  <c r="E44" i="9"/>
  <c r="O42" i="9"/>
  <c r="N42" i="9"/>
  <c r="M42" i="9"/>
  <c r="S42" i="9" s="1"/>
  <c r="L42" i="9"/>
  <c r="K42" i="9"/>
  <c r="J42" i="9"/>
  <c r="I42" i="9"/>
  <c r="H42" i="9"/>
  <c r="G42" i="9"/>
  <c r="F42" i="9"/>
  <c r="E42" i="9"/>
  <c r="C42" i="9"/>
  <c r="B42" i="9"/>
  <c r="S41" i="9"/>
  <c r="R41" i="9"/>
  <c r="Q41" i="9"/>
  <c r="P41" i="9"/>
  <c r="E41" i="9"/>
  <c r="S40" i="9"/>
  <c r="R40" i="9"/>
  <c r="Q40" i="9"/>
  <c r="P40" i="9"/>
  <c r="E40" i="9"/>
  <c r="U39" i="9"/>
  <c r="T39" i="9"/>
  <c r="S39" i="9"/>
  <c r="R39" i="9"/>
  <c r="Q39" i="9"/>
  <c r="P39" i="9"/>
  <c r="E39" i="9"/>
  <c r="U38" i="9"/>
  <c r="T38" i="9"/>
  <c r="S38" i="9"/>
  <c r="R38" i="9"/>
  <c r="Q38" i="9"/>
  <c r="P38" i="9"/>
  <c r="E38" i="9"/>
  <c r="T37" i="9"/>
  <c r="S37" i="9"/>
  <c r="R37" i="9"/>
  <c r="Q37" i="9"/>
  <c r="P37" i="9"/>
  <c r="E37" i="9"/>
  <c r="O35" i="9"/>
  <c r="S35" i="9" s="1"/>
  <c r="N35" i="9"/>
  <c r="M35" i="9"/>
  <c r="L35" i="9"/>
  <c r="R35" i="9" s="1"/>
  <c r="K35" i="9"/>
  <c r="J35" i="9"/>
  <c r="I35" i="9"/>
  <c r="Q35" i="9" s="1"/>
  <c r="H35" i="9"/>
  <c r="P35" i="9" s="1"/>
  <c r="G35" i="9"/>
  <c r="F35" i="9"/>
  <c r="C35" i="9"/>
  <c r="B35" i="9"/>
  <c r="E35" i="9" s="1"/>
  <c r="S34" i="9"/>
  <c r="R34" i="9"/>
  <c r="Q34" i="9"/>
  <c r="P34" i="9"/>
  <c r="T34" i="9" s="1"/>
  <c r="E34" i="9"/>
  <c r="O32" i="9"/>
  <c r="N32" i="9"/>
  <c r="M32" i="9"/>
  <c r="S32" i="9" s="1"/>
  <c r="L32" i="9"/>
  <c r="R32" i="9" s="1"/>
  <c r="K32" i="9"/>
  <c r="J32" i="9"/>
  <c r="I32" i="9"/>
  <c r="H32" i="9"/>
  <c r="G32" i="9"/>
  <c r="F32" i="9"/>
  <c r="C32" i="9"/>
  <c r="E32" i="9" s="1"/>
  <c r="B32" i="9"/>
  <c r="U31" i="9"/>
  <c r="T31" i="9"/>
  <c r="S31" i="9"/>
  <c r="R31" i="9"/>
  <c r="Q31" i="9"/>
  <c r="P31" i="9"/>
  <c r="E31" i="9"/>
  <c r="S30" i="9"/>
  <c r="R30" i="9"/>
  <c r="Q30" i="9"/>
  <c r="P30" i="9"/>
  <c r="E30" i="9"/>
  <c r="S29" i="9"/>
  <c r="R29" i="9"/>
  <c r="Q29" i="9"/>
  <c r="P29" i="9"/>
  <c r="E29" i="9"/>
  <c r="S28" i="9"/>
  <c r="R28" i="9"/>
  <c r="Q28" i="9"/>
  <c r="P28" i="9"/>
  <c r="E28" i="9"/>
  <c r="T28" i="9" s="1"/>
  <c r="S26" i="9"/>
  <c r="R26" i="9"/>
  <c r="O26" i="9"/>
  <c r="N26" i="9"/>
  <c r="M26" i="9"/>
  <c r="L26" i="9"/>
  <c r="K26" i="9"/>
  <c r="J26" i="9"/>
  <c r="I26" i="9"/>
  <c r="Q26" i="9" s="1"/>
  <c r="H26" i="9"/>
  <c r="P26" i="9" s="1"/>
  <c r="G26" i="9"/>
  <c r="F26" i="9"/>
  <c r="C26" i="9"/>
  <c r="B26" i="9"/>
  <c r="E26" i="9" s="1"/>
  <c r="S25" i="9"/>
  <c r="R25" i="9"/>
  <c r="Q25" i="9"/>
  <c r="P25" i="9"/>
  <c r="E25" i="9"/>
  <c r="T25" i="9" s="1"/>
  <c r="U24" i="9"/>
  <c r="T24" i="9"/>
  <c r="S24" i="9"/>
  <c r="R24" i="9"/>
  <c r="Q24" i="9"/>
  <c r="P24" i="9"/>
  <c r="E24" i="9"/>
  <c r="U23" i="9"/>
  <c r="T23" i="9"/>
  <c r="S23" i="9"/>
  <c r="R23" i="9"/>
  <c r="Q23" i="9"/>
  <c r="P23" i="9"/>
  <c r="E23" i="9"/>
  <c r="U22" i="9"/>
  <c r="T22" i="9"/>
  <c r="S22" i="9"/>
  <c r="R22" i="9"/>
  <c r="Q22" i="9"/>
  <c r="P22" i="9"/>
  <c r="E22" i="9"/>
  <c r="U21" i="9"/>
  <c r="T21" i="9"/>
  <c r="S21" i="9"/>
  <c r="R21" i="9"/>
  <c r="Q21" i="9"/>
  <c r="P21" i="9"/>
  <c r="E21" i="9"/>
  <c r="U20" i="9"/>
  <c r="T20" i="9"/>
  <c r="S20" i="9"/>
  <c r="R20" i="9"/>
  <c r="Q20" i="9"/>
  <c r="P20" i="9"/>
  <c r="E20" i="9"/>
  <c r="S19" i="9"/>
  <c r="R19" i="9"/>
  <c r="Q19" i="9"/>
  <c r="P19" i="9"/>
  <c r="E19" i="9"/>
  <c r="O17" i="9"/>
  <c r="N17" i="9"/>
  <c r="M17" i="9"/>
  <c r="S17" i="9" s="1"/>
  <c r="L17" i="9"/>
  <c r="R17" i="9" s="1"/>
  <c r="K17" i="9"/>
  <c r="J17" i="9"/>
  <c r="I17" i="9"/>
  <c r="Q17" i="9" s="1"/>
  <c r="H17" i="9"/>
  <c r="G17" i="9"/>
  <c r="F17" i="9"/>
  <c r="C17" i="9"/>
  <c r="E17" i="9" s="1"/>
  <c r="B17" i="9"/>
  <c r="S16" i="9"/>
  <c r="R16" i="9"/>
  <c r="Q16" i="9"/>
  <c r="P16" i="9"/>
  <c r="E16" i="9"/>
  <c r="S15" i="9"/>
  <c r="R15" i="9"/>
  <c r="Q15" i="9"/>
  <c r="P15" i="9"/>
  <c r="E15" i="9"/>
  <c r="U14" i="9"/>
  <c r="S14" i="9"/>
  <c r="R14" i="9"/>
  <c r="Q14" i="9"/>
  <c r="P14" i="9"/>
  <c r="E14" i="9"/>
  <c r="T14" i="9" s="1"/>
  <c r="U13" i="9"/>
  <c r="T13" i="9"/>
  <c r="S13" i="9"/>
  <c r="R13" i="9"/>
  <c r="Q13" i="9"/>
  <c r="P13" i="9"/>
  <c r="E13" i="9"/>
  <c r="U12" i="9"/>
  <c r="T12" i="9"/>
  <c r="S12" i="9"/>
  <c r="R12" i="9"/>
  <c r="Q12" i="9"/>
  <c r="P12" i="9"/>
  <c r="E12" i="9"/>
  <c r="U11" i="9"/>
  <c r="T11" i="9"/>
  <c r="S11" i="9"/>
  <c r="R11" i="9"/>
  <c r="Q11" i="9"/>
  <c r="P11" i="9"/>
  <c r="E11" i="9"/>
  <c r="T10" i="9"/>
  <c r="S10" i="9"/>
  <c r="R10" i="9"/>
  <c r="Q10" i="9"/>
  <c r="U10" i="9" s="1"/>
  <c r="P10" i="9"/>
  <c r="E10" i="9"/>
  <c r="U9" i="9"/>
  <c r="T9" i="9"/>
  <c r="S9" i="9"/>
  <c r="R9" i="9"/>
  <c r="Q9" i="9"/>
  <c r="P9" i="9"/>
  <c r="E9" i="9"/>
  <c r="S96" i="8"/>
  <c r="R96" i="8"/>
  <c r="Q96" i="8"/>
  <c r="P96" i="8"/>
  <c r="E96" i="8"/>
  <c r="S95" i="8"/>
  <c r="R95" i="8"/>
  <c r="Q95" i="8"/>
  <c r="P95" i="8"/>
  <c r="E95" i="8"/>
  <c r="U94" i="8"/>
  <c r="S94" i="8"/>
  <c r="R94" i="8"/>
  <c r="Q94" i="8"/>
  <c r="P94" i="8"/>
  <c r="E94" i="8"/>
  <c r="T94" i="8" s="1"/>
  <c r="U93" i="8"/>
  <c r="T93" i="8"/>
  <c r="S93" i="8"/>
  <c r="R93" i="8"/>
  <c r="Q93" i="8"/>
  <c r="P93" i="8"/>
  <c r="E93" i="8"/>
  <c r="U92" i="8"/>
  <c r="T92" i="8"/>
  <c r="S92" i="8"/>
  <c r="R92" i="8"/>
  <c r="Q92" i="8"/>
  <c r="P92" i="8"/>
  <c r="E92" i="8"/>
  <c r="U91" i="8"/>
  <c r="T91" i="8"/>
  <c r="S91" i="8"/>
  <c r="R91" i="8"/>
  <c r="Q91" i="8"/>
  <c r="P91" i="8"/>
  <c r="E91" i="8"/>
  <c r="U90" i="8"/>
  <c r="T90" i="8"/>
  <c r="S90" i="8"/>
  <c r="R90" i="8"/>
  <c r="Q90" i="8"/>
  <c r="P90" i="8"/>
  <c r="E90" i="8"/>
  <c r="U89" i="8"/>
  <c r="T89" i="8"/>
  <c r="S89" i="8"/>
  <c r="R89" i="8"/>
  <c r="Q89" i="8"/>
  <c r="P89" i="8"/>
  <c r="E89" i="8"/>
  <c r="S88" i="8"/>
  <c r="R88" i="8"/>
  <c r="Q88" i="8"/>
  <c r="P88" i="8"/>
  <c r="P87" i="8" s="1"/>
  <c r="E88" i="8"/>
  <c r="O75" i="8"/>
  <c r="N75" i="8"/>
  <c r="M75" i="8"/>
  <c r="L75" i="8"/>
  <c r="K75" i="8"/>
  <c r="J75" i="8"/>
  <c r="I75" i="8"/>
  <c r="H75" i="8"/>
  <c r="G75" i="8"/>
  <c r="F75" i="8"/>
  <c r="C75" i="8"/>
  <c r="B75" i="8"/>
  <c r="O74" i="8"/>
  <c r="N74" i="8"/>
  <c r="R74" i="8" s="1"/>
  <c r="M74" i="8"/>
  <c r="S74" i="8" s="1"/>
  <c r="L74" i="8"/>
  <c r="K74" i="8"/>
  <c r="J74" i="8"/>
  <c r="I74" i="8"/>
  <c r="H74" i="8"/>
  <c r="G74" i="8"/>
  <c r="F74" i="8"/>
  <c r="E74" i="8"/>
  <c r="C74" i="8"/>
  <c r="B74" i="8"/>
  <c r="O73" i="8"/>
  <c r="S73" i="8" s="1"/>
  <c r="N73" i="8"/>
  <c r="R73" i="8" s="1"/>
  <c r="M73" i="8"/>
  <c r="L73" i="8"/>
  <c r="K73" i="8"/>
  <c r="J73" i="8"/>
  <c r="I73" i="8"/>
  <c r="H73" i="8"/>
  <c r="P73" i="8" s="1"/>
  <c r="G73" i="8"/>
  <c r="F73" i="8"/>
  <c r="C73" i="8"/>
  <c r="B73" i="8"/>
  <c r="E73" i="8" s="1"/>
  <c r="U72" i="8"/>
  <c r="T72" i="8"/>
  <c r="S72" i="8"/>
  <c r="R72" i="8"/>
  <c r="Q72" i="8"/>
  <c r="P72" i="8"/>
  <c r="E72" i="8"/>
  <c r="S71" i="8"/>
  <c r="R71" i="8"/>
  <c r="Q71" i="8"/>
  <c r="U71" i="8" s="1"/>
  <c r="P71" i="8"/>
  <c r="T71" i="8" s="1"/>
  <c r="E71" i="8"/>
  <c r="O69" i="8"/>
  <c r="N69" i="8"/>
  <c r="M69" i="8"/>
  <c r="L69" i="8"/>
  <c r="K69" i="8"/>
  <c r="J69" i="8"/>
  <c r="I69" i="8"/>
  <c r="H69" i="8"/>
  <c r="G69" i="8"/>
  <c r="F69" i="8"/>
  <c r="C69" i="8"/>
  <c r="B69" i="8"/>
  <c r="S68" i="8"/>
  <c r="R68" i="8"/>
  <c r="O68" i="8"/>
  <c r="N68" i="8"/>
  <c r="M68" i="8"/>
  <c r="L68" i="8"/>
  <c r="K68" i="8"/>
  <c r="J68" i="8"/>
  <c r="I68" i="8"/>
  <c r="H68" i="8"/>
  <c r="G68" i="8"/>
  <c r="F68" i="8"/>
  <c r="C68" i="8"/>
  <c r="B68" i="8"/>
  <c r="E68" i="8" s="1"/>
  <c r="U67" i="8"/>
  <c r="T67" i="8"/>
  <c r="S67" i="8"/>
  <c r="R67" i="8"/>
  <c r="Q67" i="8"/>
  <c r="P67" i="8"/>
  <c r="E67" i="8"/>
  <c r="U66" i="8"/>
  <c r="T66" i="8"/>
  <c r="S66" i="8"/>
  <c r="R66" i="8"/>
  <c r="Q66" i="8"/>
  <c r="P66" i="8"/>
  <c r="E66" i="8"/>
  <c r="S65" i="8"/>
  <c r="R65" i="8"/>
  <c r="Q65" i="8"/>
  <c r="P65" i="8"/>
  <c r="E65" i="8"/>
  <c r="S64" i="8"/>
  <c r="R64" i="8"/>
  <c r="Q64" i="8"/>
  <c r="P64" i="8"/>
  <c r="E64" i="8"/>
  <c r="S63" i="8"/>
  <c r="R63" i="8"/>
  <c r="Q63" i="8"/>
  <c r="P63" i="8"/>
  <c r="E63" i="8"/>
  <c r="U63" i="8" s="1"/>
  <c r="O61" i="8"/>
  <c r="N61" i="8"/>
  <c r="M61" i="8"/>
  <c r="S61" i="8" s="1"/>
  <c r="L61" i="8"/>
  <c r="R61" i="8" s="1"/>
  <c r="K61" i="8"/>
  <c r="J61" i="8"/>
  <c r="I61" i="8"/>
  <c r="H61" i="8"/>
  <c r="C61" i="8"/>
  <c r="B61" i="8"/>
  <c r="U60" i="8"/>
  <c r="T60" i="8"/>
  <c r="S60" i="8"/>
  <c r="R60" i="8"/>
  <c r="Q60" i="8"/>
  <c r="P60" i="8"/>
  <c r="E60" i="8"/>
  <c r="S59" i="8"/>
  <c r="R59" i="8"/>
  <c r="Q59" i="8"/>
  <c r="P59" i="8"/>
  <c r="E59" i="8"/>
  <c r="U59" i="8" s="1"/>
  <c r="S58" i="8"/>
  <c r="R58" i="8"/>
  <c r="Q58" i="8"/>
  <c r="P58" i="8"/>
  <c r="E58" i="8"/>
  <c r="U58" i="8" s="1"/>
  <c r="S57" i="8"/>
  <c r="R57" i="8"/>
  <c r="Q57" i="8"/>
  <c r="P57" i="8"/>
  <c r="E57" i="8"/>
  <c r="T57" i="8" s="1"/>
  <c r="O55" i="8"/>
  <c r="N55" i="8"/>
  <c r="M55" i="8"/>
  <c r="S55" i="8" s="1"/>
  <c r="L55" i="8"/>
  <c r="R55" i="8" s="1"/>
  <c r="K55" i="8"/>
  <c r="J55" i="8"/>
  <c r="I55" i="8"/>
  <c r="H55" i="8"/>
  <c r="G55" i="8"/>
  <c r="F55" i="8"/>
  <c r="C55" i="8"/>
  <c r="B55" i="8"/>
  <c r="E55" i="8" s="1"/>
  <c r="U54" i="8"/>
  <c r="T54" i="8"/>
  <c r="S54" i="8"/>
  <c r="R54" i="8"/>
  <c r="Q54" i="8"/>
  <c r="P54" i="8"/>
  <c r="E54" i="8"/>
  <c r="S53" i="8"/>
  <c r="R53" i="8"/>
  <c r="Q53" i="8"/>
  <c r="P53" i="8"/>
  <c r="E53" i="8"/>
  <c r="S52" i="8"/>
  <c r="R52" i="8"/>
  <c r="Q52" i="8"/>
  <c r="P52" i="8"/>
  <c r="E52" i="8"/>
  <c r="S51" i="8"/>
  <c r="R51" i="8"/>
  <c r="Q51" i="8"/>
  <c r="P51" i="8"/>
  <c r="E51" i="8"/>
  <c r="T51" i="8" s="1"/>
  <c r="T50" i="8"/>
  <c r="S50" i="8"/>
  <c r="R50" i="8"/>
  <c r="Q50" i="8"/>
  <c r="P50" i="8"/>
  <c r="E50" i="8"/>
  <c r="U50" i="8" s="1"/>
  <c r="T49" i="8"/>
  <c r="S49" i="8"/>
  <c r="R49" i="8"/>
  <c r="Q49" i="8"/>
  <c r="P49" i="8"/>
  <c r="E49" i="8"/>
  <c r="U49" i="8" s="1"/>
  <c r="U48" i="8"/>
  <c r="S48" i="8"/>
  <c r="R48" i="8"/>
  <c r="Q48" i="8"/>
  <c r="P48" i="8"/>
  <c r="E48" i="8"/>
  <c r="T48" i="8" s="1"/>
  <c r="U47" i="8"/>
  <c r="T47" i="8"/>
  <c r="S47" i="8"/>
  <c r="R47" i="8"/>
  <c r="Q47" i="8"/>
  <c r="P47" i="8"/>
  <c r="E47" i="8"/>
  <c r="U46" i="8"/>
  <c r="T46" i="8"/>
  <c r="S46" i="8"/>
  <c r="R46" i="8"/>
  <c r="Q46" i="8"/>
  <c r="P46" i="8"/>
  <c r="E46" i="8"/>
  <c r="S45" i="8"/>
  <c r="R45" i="8"/>
  <c r="Q45" i="8"/>
  <c r="P45" i="8"/>
  <c r="E45" i="8"/>
  <c r="S44" i="8"/>
  <c r="R44" i="8"/>
  <c r="Q44" i="8"/>
  <c r="P44" i="8"/>
  <c r="E44" i="8"/>
  <c r="S42" i="8"/>
  <c r="O42" i="8"/>
  <c r="N42" i="8"/>
  <c r="M42" i="8"/>
  <c r="L42" i="8"/>
  <c r="R42" i="8" s="1"/>
  <c r="K42" i="8"/>
  <c r="J42" i="8"/>
  <c r="I42" i="8"/>
  <c r="H42" i="8"/>
  <c r="P42" i="8" s="1"/>
  <c r="G42" i="8"/>
  <c r="F42" i="8"/>
  <c r="C42" i="8"/>
  <c r="B42" i="8"/>
  <c r="E42" i="8" s="1"/>
  <c r="S41" i="8"/>
  <c r="R41" i="8"/>
  <c r="Q41" i="8"/>
  <c r="P41" i="8"/>
  <c r="E41" i="8"/>
  <c r="U40" i="8"/>
  <c r="S40" i="8"/>
  <c r="R40" i="8"/>
  <c r="Q40" i="8"/>
  <c r="P40" i="8"/>
  <c r="E40" i="8"/>
  <c r="T40" i="8" s="1"/>
  <c r="U39" i="8"/>
  <c r="T39" i="8"/>
  <c r="S39" i="8"/>
  <c r="R39" i="8"/>
  <c r="Q39" i="8"/>
  <c r="P39" i="8"/>
  <c r="E39" i="8"/>
  <c r="U38" i="8"/>
  <c r="T38" i="8"/>
  <c r="S38" i="8"/>
  <c r="R38" i="8"/>
  <c r="Q38" i="8"/>
  <c r="P38" i="8"/>
  <c r="E38" i="8"/>
  <c r="U37" i="8"/>
  <c r="T37" i="8"/>
  <c r="S37" i="8"/>
  <c r="R37" i="8"/>
  <c r="Q37" i="8"/>
  <c r="P37" i="8"/>
  <c r="E37" i="8"/>
  <c r="S35" i="8"/>
  <c r="R35" i="8"/>
  <c r="O35" i="8"/>
  <c r="N35" i="8"/>
  <c r="M35" i="8"/>
  <c r="L35" i="8"/>
  <c r="K35" i="8"/>
  <c r="J35" i="8"/>
  <c r="I35" i="8"/>
  <c r="H35" i="8"/>
  <c r="P35" i="8" s="1"/>
  <c r="G35" i="8"/>
  <c r="F35" i="8"/>
  <c r="C35" i="8"/>
  <c r="B35" i="8"/>
  <c r="E35" i="8" s="1"/>
  <c r="U34" i="8"/>
  <c r="T34" i="8"/>
  <c r="S34" i="8"/>
  <c r="R34" i="8"/>
  <c r="Q34" i="8"/>
  <c r="P34" i="8"/>
  <c r="E34" i="8"/>
  <c r="O32" i="8"/>
  <c r="N32" i="8"/>
  <c r="M32" i="8"/>
  <c r="S32" i="8" s="1"/>
  <c r="L32" i="8"/>
  <c r="R32" i="8" s="1"/>
  <c r="K32" i="8"/>
  <c r="J32" i="8"/>
  <c r="I32" i="8"/>
  <c r="H32" i="8"/>
  <c r="P32" i="8" s="1"/>
  <c r="G32" i="8"/>
  <c r="F32" i="8"/>
  <c r="C32" i="8"/>
  <c r="B32" i="8"/>
  <c r="E32" i="8" s="1"/>
  <c r="U31" i="8"/>
  <c r="T31" i="8"/>
  <c r="S31" i="8"/>
  <c r="R31" i="8"/>
  <c r="Q31" i="8"/>
  <c r="P31" i="8"/>
  <c r="E31" i="8"/>
  <c r="U30" i="8"/>
  <c r="T30" i="8"/>
  <c r="S30" i="8"/>
  <c r="R30" i="8"/>
  <c r="Q30" i="8"/>
  <c r="P30" i="8"/>
  <c r="E30" i="8"/>
  <c r="T29" i="8"/>
  <c r="S29" i="8"/>
  <c r="R29" i="8"/>
  <c r="Q29" i="8"/>
  <c r="P29" i="8"/>
  <c r="E29" i="8"/>
  <c r="U29" i="8" s="1"/>
  <c r="S28" i="8"/>
  <c r="R28" i="8"/>
  <c r="Q28" i="8"/>
  <c r="P28" i="8"/>
  <c r="E28" i="8"/>
  <c r="O26" i="8"/>
  <c r="N26" i="8"/>
  <c r="M26" i="8"/>
  <c r="S26" i="8" s="1"/>
  <c r="L26" i="8"/>
  <c r="R26" i="8" s="1"/>
  <c r="K26" i="8"/>
  <c r="J26" i="8"/>
  <c r="I26" i="8"/>
  <c r="Q26" i="8" s="1"/>
  <c r="H26" i="8"/>
  <c r="G26" i="8"/>
  <c r="F26" i="8"/>
  <c r="C26" i="8"/>
  <c r="B26" i="8"/>
  <c r="S25" i="8"/>
  <c r="R25" i="8"/>
  <c r="Q25" i="8"/>
  <c r="P25" i="8"/>
  <c r="E25" i="8"/>
  <c r="S24" i="8"/>
  <c r="R24" i="8"/>
  <c r="Q24" i="8"/>
  <c r="P24" i="8"/>
  <c r="E24" i="8"/>
  <c r="U23" i="8"/>
  <c r="S23" i="8"/>
  <c r="R23" i="8"/>
  <c r="Q23" i="8"/>
  <c r="P23" i="8"/>
  <c r="E23" i="8"/>
  <c r="T23" i="8" s="1"/>
  <c r="U22" i="8"/>
  <c r="T22" i="8"/>
  <c r="S22" i="8"/>
  <c r="R22" i="8"/>
  <c r="Q22" i="8"/>
  <c r="P22" i="8"/>
  <c r="E22" i="8"/>
  <c r="U21" i="8"/>
  <c r="T21" i="8"/>
  <c r="S21" i="8"/>
  <c r="R21" i="8"/>
  <c r="Q21" i="8"/>
  <c r="P21" i="8"/>
  <c r="E21" i="8"/>
  <c r="U20" i="8"/>
  <c r="T20" i="8"/>
  <c r="S20" i="8"/>
  <c r="R20" i="8"/>
  <c r="Q20" i="8"/>
  <c r="P20" i="8"/>
  <c r="E20" i="8"/>
  <c r="U19" i="8"/>
  <c r="T19" i="8"/>
  <c r="S19" i="8"/>
  <c r="R19" i="8"/>
  <c r="Q19" i="8"/>
  <c r="P19" i="8"/>
  <c r="E19" i="8"/>
  <c r="O17" i="8"/>
  <c r="S17" i="8" s="1"/>
  <c r="N17" i="8"/>
  <c r="R17" i="8" s="1"/>
  <c r="M17" i="8"/>
  <c r="L17" i="8"/>
  <c r="K17" i="8"/>
  <c r="J17" i="8"/>
  <c r="I17" i="8"/>
  <c r="H17" i="8"/>
  <c r="P17" i="8" s="1"/>
  <c r="G17" i="8"/>
  <c r="F17" i="8"/>
  <c r="C17" i="8"/>
  <c r="B17" i="8"/>
  <c r="E17" i="8" s="1"/>
  <c r="U16" i="8"/>
  <c r="T16" i="8"/>
  <c r="S16" i="8"/>
  <c r="R16" i="8"/>
  <c r="Q16" i="8"/>
  <c r="P16" i="8"/>
  <c r="E16" i="8"/>
  <c r="U15" i="8"/>
  <c r="T15" i="8"/>
  <c r="S15" i="8"/>
  <c r="R15" i="8"/>
  <c r="Q15" i="8"/>
  <c r="P15" i="8"/>
  <c r="E15" i="8"/>
  <c r="S14" i="8"/>
  <c r="R14" i="8"/>
  <c r="Q14" i="8"/>
  <c r="P14" i="8"/>
  <c r="E14" i="8"/>
  <c r="S13" i="8"/>
  <c r="R13" i="8"/>
  <c r="Q13" i="8"/>
  <c r="P13" i="8"/>
  <c r="E13" i="8"/>
  <c r="U12" i="8"/>
  <c r="S12" i="8"/>
  <c r="R12" i="8"/>
  <c r="Q12" i="8"/>
  <c r="P12" i="8"/>
  <c r="E12" i="8"/>
  <c r="T12" i="8" s="1"/>
  <c r="U11" i="8"/>
  <c r="T11" i="8"/>
  <c r="S11" i="8"/>
  <c r="R11" i="8"/>
  <c r="Q11" i="8"/>
  <c r="P11" i="8"/>
  <c r="E11" i="8"/>
  <c r="U10" i="8"/>
  <c r="T10" i="8"/>
  <c r="S10" i="8"/>
  <c r="R10" i="8"/>
  <c r="Q10" i="8"/>
  <c r="P10" i="8"/>
  <c r="E10" i="8"/>
  <c r="U9" i="8"/>
  <c r="T9" i="8"/>
  <c r="S9" i="8"/>
  <c r="R9" i="8"/>
  <c r="Q9" i="8"/>
  <c r="P9" i="8"/>
  <c r="E9" i="8"/>
  <c r="U96" i="7"/>
  <c r="T96" i="7"/>
  <c r="S96" i="7"/>
  <c r="R96" i="7"/>
  <c r="Q96" i="7"/>
  <c r="P96" i="7"/>
  <c r="E96" i="7"/>
  <c r="U95" i="7"/>
  <c r="T95" i="7"/>
  <c r="S95" i="7"/>
  <c r="R95" i="7"/>
  <c r="Q95" i="7"/>
  <c r="P95" i="7"/>
  <c r="E95" i="7"/>
  <c r="S94" i="7"/>
  <c r="R94" i="7"/>
  <c r="Q94" i="7"/>
  <c r="P94" i="7"/>
  <c r="E94" i="7"/>
  <c r="S93" i="7"/>
  <c r="R93" i="7"/>
  <c r="Q93" i="7"/>
  <c r="P93" i="7"/>
  <c r="E93" i="7"/>
  <c r="U92" i="7"/>
  <c r="S92" i="7"/>
  <c r="R92" i="7"/>
  <c r="Q92" i="7"/>
  <c r="P92" i="7"/>
  <c r="E92" i="7"/>
  <c r="T92" i="7" s="1"/>
  <c r="U91" i="7"/>
  <c r="T91" i="7"/>
  <c r="S91" i="7"/>
  <c r="R91" i="7"/>
  <c r="Q91" i="7"/>
  <c r="P91" i="7"/>
  <c r="E91" i="7"/>
  <c r="U90" i="7"/>
  <c r="T90" i="7"/>
  <c r="S90" i="7"/>
  <c r="R90" i="7"/>
  <c r="Q90" i="7"/>
  <c r="P90" i="7"/>
  <c r="E90" i="7"/>
  <c r="U89" i="7"/>
  <c r="T89" i="7"/>
  <c r="S89" i="7"/>
  <c r="R89" i="7"/>
  <c r="Q89" i="7"/>
  <c r="P89" i="7"/>
  <c r="E89" i="7"/>
  <c r="U88" i="7"/>
  <c r="T88" i="7"/>
  <c r="S88" i="7"/>
  <c r="R88" i="7"/>
  <c r="Q88" i="7"/>
  <c r="P88" i="7"/>
  <c r="E88" i="7"/>
  <c r="V75" i="7"/>
  <c r="R75" i="7"/>
  <c r="O75" i="7"/>
  <c r="S75" i="7" s="1"/>
  <c r="N75" i="7"/>
  <c r="M75" i="7"/>
  <c r="L75" i="7"/>
  <c r="K75" i="7"/>
  <c r="J75" i="7"/>
  <c r="I75" i="7"/>
  <c r="H75" i="7"/>
  <c r="P75" i="7" s="1"/>
  <c r="G75" i="7"/>
  <c r="F75" i="7"/>
  <c r="C75" i="7"/>
  <c r="B75" i="7"/>
  <c r="V74" i="7"/>
  <c r="S74" i="7"/>
  <c r="R74" i="7"/>
  <c r="Q74" i="7"/>
  <c r="O74" i="7"/>
  <c r="N74" i="7"/>
  <c r="M74" i="7"/>
  <c r="L74" i="7"/>
  <c r="K74" i="7"/>
  <c r="J74" i="7"/>
  <c r="I74" i="7"/>
  <c r="H74" i="7"/>
  <c r="P74" i="7" s="1"/>
  <c r="G74" i="7"/>
  <c r="F74" i="7"/>
  <c r="C74" i="7"/>
  <c r="B74" i="7"/>
  <c r="E74" i="7" s="1"/>
  <c r="V73" i="7"/>
  <c r="S73" i="7"/>
  <c r="O73" i="7"/>
  <c r="N73" i="7"/>
  <c r="M73" i="7"/>
  <c r="L73" i="7"/>
  <c r="R73" i="7" s="1"/>
  <c r="K73" i="7"/>
  <c r="J73" i="7"/>
  <c r="I73" i="7"/>
  <c r="Q73" i="7" s="1"/>
  <c r="H73" i="7"/>
  <c r="G73" i="7"/>
  <c r="F73" i="7"/>
  <c r="C73" i="7"/>
  <c r="B73" i="7"/>
  <c r="S72" i="7"/>
  <c r="R72" i="7"/>
  <c r="Q72" i="7"/>
  <c r="P72" i="7"/>
  <c r="E72" i="7"/>
  <c r="U71" i="7"/>
  <c r="S71" i="7"/>
  <c r="R71" i="7"/>
  <c r="Q71" i="7"/>
  <c r="P71" i="7"/>
  <c r="E71" i="7"/>
  <c r="V69" i="7"/>
  <c r="O69" i="7"/>
  <c r="N69" i="7"/>
  <c r="M69" i="7"/>
  <c r="L69" i="7"/>
  <c r="K69" i="7"/>
  <c r="J69" i="7"/>
  <c r="I69" i="7"/>
  <c r="H69" i="7"/>
  <c r="G69" i="7"/>
  <c r="F69" i="7"/>
  <c r="C69" i="7"/>
  <c r="B69" i="7"/>
  <c r="O68" i="7"/>
  <c r="N68" i="7"/>
  <c r="M68" i="7"/>
  <c r="S68" i="7" s="1"/>
  <c r="L68" i="7"/>
  <c r="R68" i="7" s="1"/>
  <c r="K68" i="7"/>
  <c r="J68" i="7"/>
  <c r="I68" i="7"/>
  <c r="H68" i="7"/>
  <c r="G68" i="7"/>
  <c r="F68" i="7"/>
  <c r="C68" i="7"/>
  <c r="B68" i="7"/>
  <c r="S67" i="7"/>
  <c r="R67" i="7"/>
  <c r="Q67" i="7"/>
  <c r="P67" i="7"/>
  <c r="E67" i="7"/>
  <c r="S66" i="7"/>
  <c r="R66" i="7"/>
  <c r="Q66" i="7"/>
  <c r="P66" i="7"/>
  <c r="E66" i="7"/>
  <c r="U65" i="7"/>
  <c r="S65" i="7"/>
  <c r="R65" i="7"/>
  <c r="Q65" i="7"/>
  <c r="P65" i="7"/>
  <c r="E65" i="7"/>
  <c r="T65" i="7" s="1"/>
  <c r="U64" i="7"/>
  <c r="T64" i="7"/>
  <c r="S64" i="7"/>
  <c r="R64" i="7"/>
  <c r="Q64" i="7"/>
  <c r="P64" i="7"/>
  <c r="E64" i="7"/>
  <c r="U63" i="7"/>
  <c r="T63" i="7"/>
  <c r="S63" i="7"/>
  <c r="R63" i="7"/>
  <c r="Q63" i="7"/>
  <c r="P63" i="7"/>
  <c r="E63" i="7"/>
  <c r="O61" i="7"/>
  <c r="N61" i="7"/>
  <c r="M61" i="7"/>
  <c r="S61" i="7" s="1"/>
  <c r="L61" i="7"/>
  <c r="R61" i="7" s="1"/>
  <c r="K61" i="7"/>
  <c r="J61" i="7"/>
  <c r="I61" i="7"/>
  <c r="H61" i="7"/>
  <c r="C61" i="7"/>
  <c r="B61" i="7"/>
  <c r="S60" i="7"/>
  <c r="R60" i="7"/>
  <c r="Q60" i="7"/>
  <c r="P60" i="7"/>
  <c r="E60" i="7"/>
  <c r="U60" i="7" s="1"/>
  <c r="S59" i="7"/>
  <c r="R59" i="7"/>
  <c r="Q59" i="7"/>
  <c r="P59" i="7"/>
  <c r="E59" i="7"/>
  <c r="T59" i="7" s="1"/>
  <c r="S58" i="7"/>
  <c r="R58" i="7"/>
  <c r="Q58" i="7"/>
  <c r="P58" i="7"/>
  <c r="E58" i="7"/>
  <c r="S57" i="7"/>
  <c r="R57" i="7"/>
  <c r="Q57" i="7"/>
  <c r="P57" i="7"/>
  <c r="E57" i="7"/>
  <c r="V55" i="7"/>
  <c r="O55" i="7"/>
  <c r="N55" i="7"/>
  <c r="M55" i="7"/>
  <c r="S55" i="7" s="1"/>
  <c r="L55" i="7"/>
  <c r="R55" i="7" s="1"/>
  <c r="K55" i="7"/>
  <c r="J55" i="7"/>
  <c r="I55" i="7"/>
  <c r="H55" i="7"/>
  <c r="G55" i="7"/>
  <c r="F55" i="7"/>
  <c r="C55" i="7"/>
  <c r="B55" i="7"/>
  <c r="S54" i="7"/>
  <c r="R54" i="7"/>
  <c r="Q54" i="7"/>
  <c r="P54" i="7"/>
  <c r="E54" i="7"/>
  <c r="S53" i="7"/>
  <c r="R53" i="7"/>
  <c r="Q53" i="7"/>
  <c r="P53" i="7"/>
  <c r="E53" i="7"/>
  <c r="S52" i="7"/>
  <c r="R52" i="7"/>
  <c r="Q52" i="7"/>
  <c r="P52" i="7"/>
  <c r="E52" i="7"/>
  <c r="T52" i="7" s="1"/>
  <c r="S51" i="7"/>
  <c r="R51" i="7"/>
  <c r="Q51" i="7"/>
  <c r="P51" i="7"/>
  <c r="E51" i="7"/>
  <c r="T51" i="7" s="1"/>
  <c r="U50" i="7"/>
  <c r="T50" i="7"/>
  <c r="S50" i="7"/>
  <c r="R50" i="7"/>
  <c r="Q50" i="7"/>
  <c r="P50" i="7"/>
  <c r="E50" i="7"/>
  <c r="U49" i="7"/>
  <c r="T49" i="7"/>
  <c r="S49" i="7"/>
  <c r="R49" i="7"/>
  <c r="Q49" i="7"/>
  <c r="P49" i="7"/>
  <c r="E49" i="7"/>
  <c r="U48" i="7"/>
  <c r="T48" i="7"/>
  <c r="S48" i="7"/>
  <c r="R48" i="7"/>
  <c r="Q48" i="7"/>
  <c r="P48" i="7"/>
  <c r="E48" i="7"/>
  <c r="T47" i="7"/>
  <c r="S47" i="7"/>
  <c r="R47" i="7"/>
  <c r="Q47" i="7"/>
  <c r="P47" i="7"/>
  <c r="E47" i="7"/>
  <c r="U47" i="7" s="1"/>
  <c r="S46" i="7"/>
  <c r="R46" i="7"/>
  <c r="Q46" i="7"/>
  <c r="P46" i="7"/>
  <c r="E46" i="7"/>
  <c r="S45" i="7"/>
  <c r="R45" i="7"/>
  <c r="Q45" i="7"/>
  <c r="P45" i="7"/>
  <c r="E45" i="7"/>
  <c r="U44" i="7"/>
  <c r="S44" i="7"/>
  <c r="R44" i="7"/>
  <c r="Q44" i="7"/>
  <c r="P44" i="7"/>
  <c r="E44" i="7"/>
  <c r="T44" i="7" s="1"/>
  <c r="O42" i="7"/>
  <c r="N42" i="7"/>
  <c r="M42" i="7"/>
  <c r="S42" i="7" s="1"/>
  <c r="L42" i="7"/>
  <c r="R42" i="7" s="1"/>
  <c r="K42" i="7"/>
  <c r="J42" i="7"/>
  <c r="I42" i="7"/>
  <c r="H42" i="7"/>
  <c r="G42" i="7"/>
  <c r="F42" i="7"/>
  <c r="C42" i="7"/>
  <c r="B42" i="7"/>
  <c r="E42" i="7" s="1"/>
  <c r="U41" i="7"/>
  <c r="S41" i="7"/>
  <c r="R41" i="7"/>
  <c r="Q41" i="7"/>
  <c r="P41" i="7"/>
  <c r="E41" i="7"/>
  <c r="T41" i="7" s="1"/>
  <c r="U40" i="7"/>
  <c r="T40" i="7"/>
  <c r="S40" i="7"/>
  <c r="R40" i="7"/>
  <c r="Q40" i="7"/>
  <c r="P40" i="7"/>
  <c r="E40" i="7"/>
  <c r="U39" i="7"/>
  <c r="T39" i="7"/>
  <c r="S39" i="7"/>
  <c r="R39" i="7"/>
  <c r="Q39" i="7"/>
  <c r="P39" i="7"/>
  <c r="E39" i="7"/>
  <c r="U38" i="7"/>
  <c r="T38" i="7"/>
  <c r="S38" i="7"/>
  <c r="R38" i="7"/>
  <c r="Q38" i="7"/>
  <c r="P38" i="7"/>
  <c r="E38" i="7"/>
  <c r="U37" i="7"/>
  <c r="T37" i="7"/>
  <c r="S37" i="7"/>
  <c r="R37" i="7"/>
  <c r="Q37" i="7"/>
  <c r="P37" i="7"/>
  <c r="E37" i="7"/>
  <c r="S35" i="7"/>
  <c r="R35" i="7"/>
  <c r="O35" i="7"/>
  <c r="N35" i="7"/>
  <c r="M35" i="7"/>
  <c r="L35" i="7"/>
  <c r="K35" i="7"/>
  <c r="J35" i="7"/>
  <c r="I35" i="7"/>
  <c r="H35" i="7"/>
  <c r="G35" i="7"/>
  <c r="F35" i="7"/>
  <c r="C35" i="7"/>
  <c r="B35" i="7"/>
  <c r="E35" i="7" s="1"/>
  <c r="T34" i="7"/>
  <c r="S34" i="7"/>
  <c r="R34" i="7"/>
  <c r="Q34" i="7"/>
  <c r="U34" i="7" s="1"/>
  <c r="P34" i="7"/>
  <c r="E34" i="7"/>
  <c r="S32" i="7"/>
  <c r="R32" i="7"/>
  <c r="O32" i="7"/>
  <c r="N32" i="7"/>
  <c r="M32" i="7"/>
  <c r="L32" i="7"/>
  <c r="K32" i="7"/>
  <c r="J32" i="7"/>
  <c r="I32" i="7"/>
  <c r="Q32" i="7" s="1"/>
  <c r="H32" i="7"/>
  <c r="G32" i="7"/>
  <c r="F32" i="7"/>
  <c r="C32" i="7"/>
  <c r="B32" i="7"/>
  <c r="U31" i="7"/>
  <c r="T31" i="7"/>
  <c r="S31" i="7"/>
  <c r="R31" i="7"/>
  <c r="Q31" i="7"/>
  <c r="P31" i="7"/>
  <c r="E31" i="7"/>
  <c r="U30" i="7"/>
  <c r="T30" i="7"/>
  <c r="S30" i="7"/>
  <c r="R30" i="7"/>
  <c r="Q30" i="7"/>
  <c r="P30" i="7"/>
  <c r="E30" i="7"/>
  <c r="S29" i="7"/>
  <c r="R29" i="7"/>
  <c r="Q29" i="7"/>
  <c r="P29" i="7"/>
  <c r="E29" i="7"/>
  <c r="S28" i="7"/>
  <c r="R28" i="7"/>
  <c r="Q28" i="7"/>
  <c r="P28" i="7"/>
  <c r="E28" i="7"/>
  <c r="V26" i="7"/>
  <c r="O26" i="7"/>
  <c r="N26" i="7"/>
  <c r="M26" i="7"/>
  <c r="S26" i="7" s="1"/>
  <c r="L26" i="7"/>
  <c r="R26" i="7" s="1"/>
  <c r="K26" i="7"/>
  <c r="J26" i="7"/>
  <c r="I26" i="7"/>
  <c r="H26" i="7"/>
  <c r="G26" i="7"/>
  <c r="F26" i="7"/>
  <c r="C26" i="7"/>
  <c r="B26" i="7"/>
  <c r="S25" i="7"/>
  <c r="R25" i="7"/>
  <c r="Q25" i="7"/>
  <c r="P25" i="7"/>
  <c r="E25" i="7"/>
  <c r="S24" i="7"/>
  <c r="R24" i="7"/>
  <c r="Q24" i="7"/>
  <c r="P24" i="7"/>
  <c r="E24" i="7"/>
  <c r="U23" i="7"/>
  <c r="S23" i="7"/>
  <c r="R23" i="7"/>
  <c r="Q23" i="7"/>
  <c r="P23" i="7"/>
  <c r="E23" i="7"/>
  <c r="T23" i="7" s="1"/>
  <c r="U22" i="7"/>
  <c r="T22" i="7"/>
  <c r="S22" i="7"/>
  <c r="R22" i="7"/>
  <c r="Q22" i="7"/>
  <c r="P22" i="7"/>
  <c r="E22" i="7"/>
  <c r="U21" i="7"/>
  <c r="T21" i="7"/>
  <c r="S21" i="7"/>
  <c r="R21" i="7"/>
  <c r="Q21" i="7"/>
  <c r="P21" i="7"/>
  <c r="E21" i="7"/>
  <c r="U20" i="7"/>
  <c r="T20" i="7"/>
  <c r="S20" i="7"/>
  <c r="R20" i="7"/>
  <c r="Q20" i="7"/>
  <c r="P20" i="7"/>
  <c r="E20" i="7"/>
  <c r="U19" i="7"/>
  <c r="T19" i="7"/>
  <c r="S19" i="7"/>
  <c r="R19" i="7"/>
  <c r="Q19" i="7"/>
  <c r="P19" i="7"/>
  <c r="E19" i="7"/>
  <c r="O17" i="7"/>
  <c r="S17" i="7" s="1"/>
  <c r="N17" i="7"/>
  <c r="R17" i="7" s="1"/>
  <c r="M17" i="7"/>
  <c r="L17" i="7"/>
  <c r="K17" i="7"/>
  <c r="J17" i="7"/>
  <c r="I17" i="7"/>
  <c r="Q17" i="7" s="1"/>
  <c r="H17" i="7"/>
  <c r="P17" i="7" s="1"/>
  <c r="G17" i="7"/>
  <c r="F17" i="7"/>
  <c r="C17" i="7"/>
  <c r="B17" i="7"/>
  <c r="E17" i="7" s="1"/>
  <c r="U16" i="7"/>
  <c r="T16" i="7"/>
  <c r="S16" i="7"/>
  <c r="R16" i="7"/>
  <c r="Q16" i="7"/>
  <c r="P16" i="7"/>
  <c r="E16" i="7"/>
  <c r="U15" i="7"/>
  <c r="T15" i="7"/>
  <c r="S15" i="7"/>
  <c r="R15" i="7"/>
  <c r="Q15" i="7"/>
  <c r="P15" i="7"/>
  <c r="E15" i="7"/>
  <c r="S14" i="7"/>
  <c r="R14" i="7"/>
  <c r="Q14" i="7"/>
  <c r="P14" i="7"/>
  <c r="E14" i="7"/>
  <c r="S13" i="7"/>
  <c r="R13" i="7"/>
  <c r="Q13" i="7"/>
  <c r="P13" i="7"/>
  <c r="E13" i="7"/>
  <c r="U12" i="7"/>
  <c r="S12" i="7"/>
  <c r="R12" i="7"/>
  <c r="Q12" i="7"/>
  <c r="P12" i="7"/>
  <c r="E12" i="7"/>
  <c r="T12" i="7" s="1"/>
  <c r="U11" i="7"/>
  <c r="T11" i="7"/>
  <c r="S11" i="7"/>
  <c r="R11" i="7"/>
  <c r="Q11" i="7"/>
  <c r="P11" i="7"/>
  <c r="E11" i="7"/>
  <c r="U10" i="7"/>
  <c r="T10" i="7"/>
  <c r="S10" i="7"/>
  <c r="R10" i="7"/>
  <c r="Q10" i="7"/>
  <c r="P10" i="7"/>
  <c r="E10" i="7"/>
  <c r="U9" i="7"/>
  <c r="T9" i="7"/>
  <c r="S9" i="7"/>
  <c r="R9" i="7"/>
  <c r="Q9" i="7"/>
  <c r="P9" i="7"/>
  <c r="E9" i="7"/>
  <c r="U96" i="6"/>
  <c r="T96" i="6"/>
  <c r="S96" i="6"/>
  <c r="R96" i="6"/>
  <c r="Q96" i="6"/>
  <c r="P96" i="6"/>
  <c r="E96" i="6"/>
  <c r="U95" i="6"/>
  <c r="T95" i="6"/>
  <c r="S95" i="6"/>
  <c r="R95" i="6"/>
  <c r="Q95" i="6"/>
  <c r="P95" i="6"/>
  <c r="E95" i="6"/>
  <c r="S94" i="6"/>
  <c r="R94" i="6"/>
  <c r="Q94" i="6"/>
  <c r="P94" i="6"/>
  <c r="E94" i="6"/>
  <c r="S93" i="6"/>
  <c r="R93" i="6"/>
  <c r="Q93" i="6"/>
  <c r="P93" i="6"/>
  <c r="E93" i="6"/>
  <c r="S92" i="6"/>
  <c r="R92" i="6"/>
  <c r="Q92" i="6"/>
  <c r="P92" i="6"/>
  <c r="E92" i="6"/>
  <c r="T92" i="6" s="1"/>
  <c r="S91" i="6"/>
  <c r="R91" i="6"/>
  <c r="Q91" i="6"/>
  <c r="P91" i="6"/>
  <c r="E91" i="6"/>
  <c r="T91" i="6" s="1"/>
  <c r="U90" i="6"/>
  <c r="T90" i="6"/>
  <c r="S90" i="6"/>
  <c r="R90" i="6"/>
  <c r="Q90" i="6"/>
  <c r="P90" i="6"/>
  <c r="E90" i="6"/>
  <c r="U89" i="6"/>
  <c r="T89" i="6"/>
  <c r="S89" i="6"/>
  <c r="R89" i="6"/>
  <c r="Q89" i="6"/>
  <c r="P89" i="6"/>
  <c r="E89" i="6"/>
  <c r="U88" i="6"/>
  <c r="T88" i="6"/>
  <c r="S88" i="6"/>
  <c r="S87" i="6" s="1"/>
  <c r="R88" i="6"/>
  <c r="Q88" i="6"/>
  <c r="P88" i="6"/>
  <c r="E88" i="6"/>
  <c r="O75" i="6"/>
  <c r="N75" i="6"/>
  <c r="R75" i="6" s="1"/>
  <c r="M75" i="6"/>
  <c r="L75" i="6"/>
  <c r="K75" i="6"/>
  <c r="J75" i="6"/>
  <c r="I75" i="6"/>
  <c r="H75" i="6"/>
  <c r="G75" i="6"/>
  <c r="F75" i="6"/>
  <c r="C75" i="6"/>
  <c r="B75" i="6"/>
  <c r="R74" i="6"/>
  <c r="O74" i="6"/>
  <c r="S74" i="6" s="1"/>
  <c r="N74" i="6"/>
  <c r="M74" i="6"/>
  <c r="L74" i="6"/>
  <c r="K74" i="6"/>
  <c r="J74" i="6"/>
  <c r="I74" i="6"/>
  <c r="Q74" i="6" s="1"/>
  <c r="H74" i="6"/>
  <c r="P74" i="6" s="1"/>
  <c r="G74" i="6"/>
  <c r="F74" i="6"/>
  <c r="C74" i="6"/>
  <c r="B74" i="6"/>
  <c r="E74" i="6" s="1"/>
  <c r="S73" i="6"/>
  <c r="R73" i="6"/>
  <c r="O73" i="6"/>
  <c r="N73" i="6"/>
  <c r="M73" i="6"/>
  <c r="L73" i="6"/>
  <c r="K73" i="6"/>
  <c r="J73" i="6"/>
  <c r="I73" i="6"/>
  <c r="Q73" i="6" s="1"/>
  <c r="H73" i="6"/>
  <c r="P73" i="6" s="1"/>
  <c r="G73" i="6"/>
  <c r="F73" i="6"/>
  <c r="C73" i="6"/>
  <c r="B73" i="6"/>
  <c r="E73" i="6" s="1"/>
  <c r="U72" i="6"/>
  <c r="T72" i="6"/>
  <c r="S72" i="6"/>
  <c r="R72" i="6"/>
  <c r="Q72" i="6"/>
  <c r="P72" i="6"/>
  <c r="E72" i="6"/>
  <c r="U71" i="6"/>
  <c r="T71" i="6"/>
  <c r="S71" i="6"/>
  <c r="R71" i="6"/>
  <c r="Q71" i="6"/>
  <c r="P71" i="6"/>
  <c r="E71" i="6"/>
  <c r="O69" i="6"/>
  <c r="N69" i="6"/>
  <c r="M69" i="6"/>
  <c r="L69" i="6"/>
  <c r="R69" i="6" s="1"/>
  <c r="K69" i="6"/>
  <c r="J69" i="6"/>
  <c r="I69" i="6"/>
  <c r="H69" i="6"/>
  <c r="G69" i="6"/>
  <c r="F69" i="6"/>
  <c r="C69" i="6"/>
  <c r="B69" i="6"/>
  <c r="S68" i="6"/>
  <c r="O68" i="6"/>
  <c r="N68" i="6"/>
  <c r="M68" i="6"/>
  <c r="L68" i="6"/>
  <c r="R68" i="6" s="1"/>
  <c r="K68" i="6"/>
  <c r="J68" i="6"/>
  <c r="I68" i="6"/>
  <c r="Q68" i="6" s="1"/>
  <c r="H68" i="6"/>
  <c r="G68" i="6"/>
  <c r="F68" i="6"/>
  <c r="C68" i="6"/>
  <c r="B68" i="6"/>
  <c r="E68" i="6" s="1"/>
  <c r="U67" i="6"/>
  <c r="T67" i="6"/>
  <c r="S67" i="6"/>
  <c r="R67" i="6"/>
  <c r="Q67" i="6"/>
  <c r="P67" i="6"/>
  <c r="E67" i="6"/>
  <c r="U66" i="6"/>
  <c r="T66" i="6"/>
  <c r="S66" i="6"/>
  <c r="R66" i="6"/>
  <c r="Q66" i="6"/>
  <c r="P66" i="6"/>
  <c r="E66" i="6"/>
  <c r="U65" i="6"/>
  <c r="T65" i="6"/>
  <c r="S65" i="6"/>
  <c r="R65" i="6"/>
  <c r="Q65" i="6"/>
  <c r="P65" i="6"/>
  <c r="E65" i="6"/>
  <c r="S64" i="6"/>
  <c r="R64" i="6"/>
  <c r="Q64" i="6"/>
  <c r="P64" i="6"/>
  <c r="E64" i="6"/>
  <c r="U64" i="6" s="1"/>
  <c r="S63" i="6"/>
  <c r="R63" i="6"/>
  <c r="Q63" i="6"/>
  <c r="P63" i="6"/>
  <c r="E63" i="6"/>
  <c r="T63" i="6" s="1"/>
  <c r="O61" i="6"/>
  <c r="N61" i="6"/>
  <c r="M61" i="6"/>
  <c r="S61" i="6" s="1"/>
  <c r="L61" i="6"/>
  <c r="R61" i="6" s="1"/>
  <c r="K61" i="6"/>
  <c r="J61" i="6"/>
  <c r="I61" i="6"/>
  <c r="H61" i="6"/>
  <c r="C61" i="6"/>
  <c r="E61" i="6" s="1"/>
  <c r="B61" i="6"/>
  <c r="S60" i="6"/>
  <c r="R60" i="6"/>
  <c r="Q60" i="6"/>
  <c r="P60" i="6"/>
  <c r="E60" i="6"/>
  <c r="T60" i="6" s="1"/>
  <c r="S59" i="6"/>
  <c r="R59" i="6"/>
  <c r="Q59" i="6"/>
  <c r="P59" i="6"/>
  <c r="E59" i="6"/>
  <c r="T59" i="6" s="1"/>
  <c r="U58" i="6"/>
  <c r="T58" i="6"/>
  <c r="S58" i="6"/>
  <c r="R58" i="6"/>
  <c r="Q58" i="6"/>
  <c r="P58" i="6"/>
  <c r="E58" i="6"/>
  <c r="S57" i="6"/>
  <c r="R57" i="6"/>
  <c r="Q57" i="6"/>
  <c r="P57" i="6"/>
  <c r="E57" i="6"/>
  <c r="U57" i="6" s="1"/>
  <c r="S55" i="6"/>
  <c r="O55" i="6"/>
  <c r="N55" i="6"/>
  <c r="M55" i="6"/>
  <c r="L55" i="6"/>
  <c r="R55" i="6" s="1"/>
  <c r="K55" i="6"/>
  <c r="J55" i="6"/>
  <c r="I55" i="6"/>
  <c r="Q55" i="6" s="1"/>
  <c r="H55" i="6"/>
  <c r="P55" i="6" s="1"/>
  <c r="G55" i="6"/>
  <c r="F55" i="6"/>
  <c r="C55" i="6"/>
  <c r="B55" i="6"/>
  <c r="E55" i="6" s="1"/>
  <c r="S54" i="6"/>
  <c r="R54" i="6"/>
  <c r="Q54" i="6"/>
  <c r="P54" i="6"/>
  <c r="E54" i="6"/>
  <c r="T54" i="6" s="1"/>
  <c r="U53" i="6"/>
  <c r="T53" i="6"/>
  <c r="S53" i="6"/>
  <c r="R53" i="6"/>
  <c r="Q53" i="6"/>
  <c r="P53" i="6"/>
  <c r="E53" i="6"/>
  <c r="S52" i="6"/>
  <c r="R52" i="6"/>
  <c r="Q52" i="6"/>
  <c r="P52" i="6"/>
  <c r="E52" i="6"/>
  <c r="T52" i="6" s="1"/>
  <c r="T51" i="6"/>
  <c r="S51" i="6"/>
  <c r="R51" i="6"/>
  <c r="Q51" i="6"/>
  <c r="P51" i="6"/>
  <c r="E51" i="6"/>
  <c r="U51" i="6" s="1"/>
  <c r="S50" i="6"/>
  <c r="R50" i="6"/>
  <c r="Q50" i="6"/>
  <c r="P50" i="6"/>
  <c r="E50" i="6"/>
  <c r="S49" i="6"/>
  <c r="R49" i="6"/>
  <c r="Q49" i="6"/>
  <c r="P49" i="6"/>
  <c r="E49" i="6"/>
  <c r="T49" i="6" s="1"/>
  <c r="U48" i="6"/>
  <c r="S48" i="6"/>
  <c r="R48" i="6"/>
  <c r="Q48" i="6"/>
  <c r="P48" i="6"/>
  <c r="E48" i="6"/>
  <c r="T48" i="6" s="1"/>
  <c r="U47" i="6"/>
  <c r="T47" i="6"/>
  <c r="S47" i="6"/>
  <c r="R47" i="6"/>
  <c r="Q47" i="6"/>
  <c r="P47" i="6"/>
  <c r="E47" i="6"/>
  <c r="T46" i="6"/>
  <c r="S46" i="6"/>
  <c r="R46" i="6"/>
  <c r="Q46" i="6"/>
  <c r="P46" i="6"/>
  <c r="E46" i="6"/>
  <c r="U46" i="6" s="1"/>
  <c r="U45" i="6"/>
  <c r="T45" i="6"/>
  <c r="S45" i="6"/>
  <c r="R45" i="6"/>
  <c r="Q45" i="6"/>
  <c r="P45" i="6"/>
  <c r="E45" i="6"/>
  <c r="U44" i="6"/>
  <c r="T44" i="6"/>
  <c r="S44" i="6"/>
  <c r="R44" i="6"/>
  <c r="Q44" i="6"/>
  <c r="P44" i="6"/>
  <c r="E44" i="6"/>
  <c r="O42" i="6"/>
  <c r="N42" i="6"/>
  <c r="M42" i="6"/>
  <c r="S42" i="6" s="1"/>
  <c r="L42" i="6"/>
  <c r="R42" i="6" s="1"/>
  <c r="K42" i="6"/>
  <c r="J42" i="6"/>
  <c r="I42" i="6"/>
  <c r="H42" i="6"/>
  <c r="G42" i="6"/>
  <c r="F42" i="6"/>
  <c r="C42" i="6"/>
  <c r="B42" i="6"/>
  <c r="E42" i="6" s="1"/>
  <c r="U41" i="6"/>
  <c r="T41" i="6"/>
  <c r="S41" i="6"/>
  <c r="R41" i="6"/>
  <c r="Q41" i="6"/>
  <c r="P41" i="6"/>
  <c r="E41" i="6"/>
  <c r="S40" i="6"/>
  <c r="R40" i="6"/>
  <c r="Q40" i="6"/>
  <c r="P40" i="6"/>
  <c r="E40" i="6"/>
  <c r="U40" i="6" s="1"/>
  <c r="S39" i="6"/>
  <c r="R39" i="6"/>
  <c r="Q39" i="6"/>
  <c r="P39" i="6"/>
  <c r="E39" i="6"/>
  <c r="U38" i="6"/>
  <c r="S38" i="6"/>
  <c r="R38" i="6"/>
  <c r="Q38" i="6"/>
  <c r="P38" i="6"/>
  <c r="E38" i="6"/>
  <c r="T38" i="6" s="1"/>
  <c r="S37" i="6"/>
  <c r="R37" i="6"/>
  <c r="Q37" i="6"/>
  <c r="P37" i="6"/>
  <c r="E37" i="6"/>
  <c r="O35" i="6"/>
  <c r="N35" i="6"/>
  <c r="M35" i="6"/>
  <c r="S35" i="6" s="1"/>
  <c r="L35" i="6"/>
  <c r="R35" i="6" s="1"/>
  <c r="K35" i="6"/>
  <c r="Q35" i="6" s="1"/>
  <c r="J35" i="6"/>
  <c r="I35" i="6"/>
  <c r="H35" i="6"/>
  <c r="G35" i="6"/>
  <c r="F35" i="6"/>
  <c r="C35" i="6"/>
  <c r="B35" i="6"/>
  <c r="E35" i="6" s="1"/>
  <c r="S34" i="6"/>
  <c r="R34" i="6"/>
  <c r="Q34" i="6"/>
  <c r="P34" i="6"/>
  <c r="E34" i="6"/>
  <c r="T34" i="6" s="1"/>
  <c r="O32" i="6"/>
  <c r="N32" i="6"/>
  <c r="M32" i="6"/>
  <c r="S32" i="6" s="1"/>
  <c r="L32" i="6"/>
  <c r="R32" i="6" s="1"/>
  <c r="K32" i="6"/>
  <c r="J32" i="6"/>
  <c r="I32" i="6"/>
  <c r="H32" i="6"/>
  <c r="G32" i="6"/>
  <c r="F32" i="6"/>
  <c r="C32" i="6"/>
  <c r="B32" i="6"/>
  <c r="U31" i="6"/>
  <c r="S31" i="6"/>
  <c r="R31" i="6"/>
  <c r="Q31" i="6"/>
  <c r="P31" i="6"/>
  <c r="E31" i="6"/>
  <c r="T31" i="6" s="1"/>
  <c r="U30" i="6"/>
  <c r="T30" i="6"/>
  <c r="S30" i="6"/>
  <c r="R30" i="6"/>
  <c r="Q30" i="6"/>
  <c r="P30" i="6"/>
  <c r="E30" i="6"/>
  <c r="U29" i="6"/>
  <c r="T29" i="6"/>
  <c r="S29" i="6"/>
  <c r="R29" i="6"/>
  <c r="Q29" i="6"/>
  <c r="P29" i="6"/>
  <c r="E29" i="6"/>
  <c r="U28" i="6"/>
  <c r="T28" i="6"/>
  <c r="S28" i="6"/>
  <c r="R28" i="6"/>
  <c r="Q28" i="6"/>
  <c r="P28" i="6"/>
  <c r="E28" i="6"/>
  <c r="R26" i="6"/>
  <c r="O26" i="6"/>
  <c r="N26" i="6"/>
  <c r="M26" i="6"/>
  <c r="S26" i="6" s="1"/>
  <c r="L26" i="6"/>
  <c r="K26" i="6"/>
  <c r="J26" i="6"/>
  <c r="I26" i="6"/>
  <c r="H26" i="6"/>
  <c r="G26" i="6"/>
  <c r="F26" i="6"/>
  <c r="C26" i="6"/>
  <c r="B26" i="6"/>
  <c r="E26" i="6" s="1"/>
  <c r="U25" i="6"/>
  <c r="S25" i="6"/>
  <c r="R25" i="6"/>
  <c r="Q25" i="6"/>
  <c r="P25" i="6"/>
  <c r="E25" i="6"/>
  <c r="T25" i="6" s="1"/>
  <c r="S24" i="6"/>
  <c r="R24" i="6"/>
  <c r="Q24" i="6"/>
  <c r="P24" i="6"/>
  <c r="E24" i="6"/>
  <c r="T24" i="6" s="1"/>
  <c r="S23" i="6"/>
  <c r="R23" i="6"/>
  <c r="Q23" i="6"/>
  <c r="P23" i="6"/>
  <c r="E23" i="6"/>
  <c r="U23" i="6" s="1"/>
  <c r="S22" i="6"/>
  <c r="R22" i="6"/>
  <c r="Q22" i="6"/>
  <c r="P22" i="6"/>
  <c r="E22" i="6"/>
  <c r="U21" i="6"/>
  <c r="S21" i="6"/>
  <c r="R21" i="6"/>
  <c r="Q21" i="6"/>
  <c r="P21" i="6"/>
  <c r="E21" i="6"/>
  <c r="T21" i="6" s="1"/>
  <c r="U20" i="6"/>
  <c r="T20" i="6"/>
  <c r="S20" i="6"/>
  <c r="R20" i="6"/>
  <c r="Q20" i="6"/>
  <c r="P20" i="6"/>
  <c r="E20" i="6"/>
  <c r="S19" i="6"/>
  <c r="R19" i="6"/>
  <c r="Q19" i="6"/>
  <c r="P19" i="6"/>
  <c r="E19" i="6"/>
  <c r="U19" i="6" s="1"/>
  <c r="O17" i="6"/>
  <c r="N17" i="6"/>
  <c r="M17" i="6"/>
  <c r="S17" i="6" s="1"/>
  <c r="L17" i="6"/>
  <c r="R17" i="6" s="1"/>
  <c r="K17" i="6"/>
  <c r="J17" i="6"/>
  <c r="I17" i="6"/>
  <c r="Q17" i="6" s="1"/>
  <c r="H17" i="6"/>
  <c r="P17" i="6" s="1"/>
  <c r="G17" i="6"/>
  <c r="F17" i="6"/>
  <c r="C17" i="6"/>
  <c r="E17" i="6" s="1"/>
  <c r="B17" i="6"/>
  <c r="S16" i="6"/>
  <c r="R16" i="6"/>
  <c r="Q16" i="6"/>
  <c r="P16" i="6"/>
  <c r="E16" i="6"/>
  <c r="U16" i="6" s="1"/>
  <c r="S15" i="6"/>
  <c r="R15" i="6"/>
  <c r="Q15" i="6"/>
  <c r="P15" i="6"/>
  <c r="E15" i="6"/>
  <c r="T15" i="6" s="1"/>
  <c r="U14" i="6"/>
  <c r="T14" i="6"/>
  <c r="S14" i="6"/>
  <c r="R14" i="6"/>
  <c r="Q14" i="6"/>
  <c r="P14" i="6"/>
  <c r="E14" i="6"/>
  <c r="U13" i="6"/>
  <c r="T13" i="6"/>
  <c r="S13" i="6"/>
  <c r="R13" i="6"/>
  <c r="Q13" i="6"/>
  <c r="P13" i="6"/>
  <c r="E13" i="6"/>
  <c r="T12" i="6"/>
  <c r="S12" i="6"/>
  <c r="R12" i="6"/>
  <c r="Q12" i="6"/>
  <c r="P12" i="6"/>
  <c r="E12" i="6"/>
  <c r="U12" i="6" s="1"/>
  <c r="S11" i="6"/>
  <c r="R11" i="6"/>
  <c r="Q11" i="6"/>
  <c r="P11" i="6"/>
  <c r="E11" i="6"/>
  <c r="S10" i="6"/>
  <c r="R10" i="6"/>
  <c r="Q10" i="6"/>
  <c r="P10" i="6"/>
  <c r="E10" i="6"/>
  <c r="T10" i="6" s="1"/>
  <c r="U9" i="6"/>
  <c r="T9" i="6"/>
  <c r="S9" i="6"/>
  <c r="R9" i="6"/>
  <c r="Q9" i="6"/>
  <c r="P9" i="6"/>
  <c r="E9" i="6"/>
  <c r="U96" i="5"/>
  <c r="T96" i="5"/>
  <c r="S96" i="5"/>
  <c r="R96" i="5"/>
  <c r="Q96" i="5"/>
  <c r="P96" i="5"/>
  <c r="E96" i="5"/>
  <c r="T95" i="5"/>
  <c r="S95" i="5"/>
  <c r="R95" i="5"/>
  <c r="Q95" i="5"/>
  <c r="P95" i="5"/>
  <c r="E95" i="5"/>
  <c r="U95" i="5" s="1"/>
  <c r="U94" i="5"/>
  <c r="T94" i="5"/>
  <c r="S94" i="5"/>
  <c r="R94" i="5"/>
  <c r="Q94" i="5"/>
  <c r="P94" i="5"/>
  <c r="E94" i="5"/>
  <c r="U93" i="5"/>
  <c r="T93" i="5"/>
  <c r="S93" i="5"/>
  <c r="R93" i="5"/>
  <c r="Q93" i="5"/>
  <c r="P93" i="5"/>
  <c r="E93" i="5"/>
  <c r="S92" i="5"/>
  <c r="R92" i="5"/>
  <c r="Q92" i="5"/>
  <c r="P92" i="5"/>
  <c r="E92" i="5"/>
  <c r="U92" i="5" s="1"/>
  <c r="S91" i="5"/>
  <c r="R91" i="5"/>
  <c r="Q91" i="5"/>
  <c r="P91" i="5"/>
  <c r="E91" i="5"/>
  <c r="U90" i="5"/>
  <c r="S90" i="5"/>
  <c r="R90" i="5"/>
  <c r="Q90" i="5"/>
  <c r="P90" i="5"/>
  <c r="E90" i="5"/>
  <c r="T90" i="5" s="1"/>
  <c r="U89" i="5"/>
  <c r="T89" i="5"/>
  <c r="S89" i="5"/>
  <c r="R89" i="5"/>
  <c r="Q89" i="5"/>
  <c r="P89" i="5"/>
  <c r="E89" i="5"/>
  <c r="S88" i="5"/>
  <c r="R88" i="5"/>
  <c r="Q88" i="5"/>
  <c r="P88" i="5"/>
  <c r="E88" i="5"/>
  <c r="T88" i="5" s="1"/>
  <c r="O75" i="5"/>
  <c r="N75" i="5"/>
  <c r="M75" i="5"/>
  <c r="L75" i="5"/>
  <c r="K75" i="5"/>
  <c r="J75" i="5"/>
  <c r="I75" i="5"/>
  <c r="H75" i="5"/>
  <c r="P75" i="5" s="1"/>
  <c r="G75" i="5"/>
  <c r="F75" i="5"/>
  <c r="C75" i="5"/>
  <c r="B75" i="5"/>
  <c r="O74" i="5"/>
  <c r="N74" i="5"/>
  <c r="M74" i="5"/>
  <c r="S74" i="5" s="1"/>
  <c r="L74" i="5"/>
  <c r="R74" i="5" s="1"/>
  <c r="K74" i="5"/>
  <c r="J74" i="5"/>
  <c r="I74" i="5"/>
  <c r="H74" i="5"/>
  <c r="G74" i="5"/>
  <c r="F74" i="5"/>
  <c r="C74" i="5"/>
  <c r="E74" i="5" s="1"/>
  <c r="B74" i="5"/>
  <c r="O73" i="5"/>
  <c r="N73" i="5"/>
  <c r="M73" i="5"/>
  <c r="S73" i="5" s="1"/>
  <c r="L73" i="5"/>
  <c r="R73" i="5" s="1"/>
  <c r="K73" i="5"/>
  <c r="J73" i="5"/>
  <c r="I73" i="5"/>
  <c r="H73" i="5"/>
  <c r="G73" i="5"/>
  <c r="F73" i="5"/>
  <c r="C73" i="5"/>
  <c r="B73" i="5"/>
  <c r="E73" i="5" s="1"/>
  <c r="S72" i="5"/>
  <c r="R72" i="5"/>
  <c r="Q72" i="5"/>
  <c r="P72" i="5"/>
  <c r="E72" i="5"/>
  <c r="T72" i="5" s="1"/>
  <c r="U71" i="5"/>
  <c r="T71" i="5"/>
  <c r="S71" i="5"/>
  <c r="R71" i="5"/>
  <c r="Q71" i="5"/>
  <c r="P71" i="5"/>
  <c r="E71" i="5"/>
  <c r="O69" i="5"/>
  <c r="N69" i="5"/>
  <c r="M69" i="5"/>
  <c r="L69" i="5"/>
  <c r="K69" i="5"/>
  <c r="J69" i="5"/>
  <c r="I69" i="5"/>
  <c r="H69" i="5"/>
  <c r="P69" i="5" s="1"/>
  <c r="G69" i="5"/>
  <c r="F69" i="5"/>
  <c r="C69" i="5"/>
  <c r="B69" i="5"/>
  <c r="R68" i="5"/>
  <c r="O68" i="5"/>
  <c r="N68" i="5"/>
  <c r="M68" i="5"/>
  <c r="S68" i="5" s="1"/>
  <c r="L68" i="5"/>
  <c r="K68" i="5"/>
  <c r="J68" i="5"/>
  <c r="I68" i="5"/>
  <c r="H68" i="5"/>
  <c r="G68" i="5"/>
  <c r="F68" i="5"/>
  <c r="C68" i="5"/>
  <c r="B68" i="5"/>
  <c r="U67" i="5"/>
  <c r="S67" i="5"/>
  <c r="R67" i="5"/>
  <c r="Q67" i="5"/>
  <c r="P67" i="5"/>
  <c r="E67" i="5"/>
  <c r="T67" i="5" s="1"/>
  <c r="U66" i="5"/>
  <c r="T66" i="5"/>
  <c r="S66" i="5"/>
  <c r="R66" i="5"/>
  <c r="Q66" i="5"/>
  <c r="P66" i="5"/>
  <c r="E66" i="5"/>
  <c r="S65" i="5"/>
  <c r="R65" i="5"/>
  <c r="Q65" i="5"/>
  <c r="P65" i="5"/>
  <c r="E65" i="5"/>
  <c r="U65" i="5" s="1"/>
  <c r="S64" i="5"/>
  <c r="R64" i="5"/>
  <c r="Q64" i="5"/>
  <c r="P64" i="5"/>
  <c r="E64" i="5"/>
  <c r="T64" i="5" s="1"/>
  <c r="S63" i="5"/>
  <c r="R63" i="5"/>
  <c r="Q63" i="5"/>
  <c r="P63" i="5"/>
  <c r="E63" i="5"/>
  <c r="U63" i="5" s="1"/>
  <c r="O61" i="5"/>
  <c r="N61" i="5"/>
  <c r="M61" i="5"/>
  <c r="S61" i="5" s="1"/>
  <c r="L61" i="5"/>
  <c r="R61" i="5" s="1"/>
  <c r="K61" i="5"/>
  <c r="J61" i="5"/>
  <c r="I61" i="5"/>
  <c r="H61" i="5"/>
  <c r="C61" i="5"/>
  <c r="B61" i="5"/>
  <c r="T60" i="5"/>
  <c r="S60" i="5"/>
  <c r="R60" i="5"/>
  <c r="Q60" i="5"/>
  <c r="P60" i="5"/>
  <c r="E60" i="5"/>
  <c r="U60" i="5" s="1"/>
  <c r="S59" i="5"/>
  <c r="R59" i="5"/>
  <c r="Q59" i="5"/>
  <c r="P59" i="5"/>
  <c r="E59" i="5"/>
  <c r="S58" i="5"/>
  <c r="R58" i="5"/>
  <c r="Q58" i="5"/>
  <c r="P58" i="5"/>
  <c r="E58" i="5"/>
  <c r="T58" i="5" s="1"/>
  <c r="U57" i="5"/>
  <c r="T57" i="5"/>
  <c r="S57" i="5"/>
  <c r="R57" i="5"/>
  <c r="Q57" i="5"/>
  <c r="P57" i="5"/>
  <c r="E57" i="5"/>
  <c r="O55" i="5"/>
  <c r="N55" i="5"/>
  <c r="M55" i="5"/>
  <c r="S55" i="5" s="1"/>
  <c r="L55" i="5"/>
  <c r="R55" i="5" s="1"/>
  <c r="K55" i="5"/>
  <c r="J55" i="5"/>
  <c r="I55" i="5"/>
  <c r="H55" i="5"/>
  <c r="G55" i="5"/>
  <c r="F55" i="5"/>
  <c r="C55" i="5"/>
  <c r="B55" i="5"/>
  <c r="U54" i="5"/>
  <c r="T54" i="5"/>
  <c r="S54" i="5"/>
  <c r="R54" i="5"/>
  <c r="Q54" i="5"/>
  <c r="P54" i="5"/>
  <c r="E54" i="5"/>
  <c r="T53" i="5"/>
  <c r="S53" i="5"/>
  <c r="R53" i="5"/>
  <c r="Q53" i="5"/>
  <c r="P53" i="5"/>
  <c r="E53" i="5"/>
  <c r="U53" i="5" s="1"/>
  <c r="U52" i="5"/>
  <c r="T52" i="5"/>
  <c r="S52" i="5"/>
  <c r="R52" i="5"/>
  <c r="Q52" i="5"/>
  <c r="P52" i="5"/>
  <c r="E52" i="5"/>
  <c r="S51" i="5"/>
  <c r="R51" i="5"/>
  <c r="Q51" i="5"/>
  <c r="P51" i="5"/>
  <c r="E51" i="5"/>
  <c r="U51" i="5" s="1"/>
  <c r="S50" i="5"/>
  <c r="R50" i="5"/>
  <c r="Q50" i="5"/>
  <c r="P50" i="5"/>
  <c r="E50" i="5"/>
  <c r="U50" i="5" s="1"/>
  <c r="S49" i="5"/>
  <c r="R49" i="5"/>
  <c r="Q49" i="5"/>
  <c r="P49" i="5"/>
  <c r="E49" i="5"/>
  <c r="U49" i="5" s="1"/>
  <c r="S48" i="5"/>
  <c r="R48" i="5"/>
  <c r="Q48" i="5"/>
  <c r="P48" i="5"/>
  <c r="E48" i="5"/>
  <c r="S47" i="5"/>
  <c r="R47" i="5"/>
  <c r="Q47" i="5"/>
  <c r="P47" i="5"/>
  <c r="E47" i="5"/>
  <c r="T47" i="5" s="1"/>
  <c r="S46" i="5"/>
  <c r="R46" i="5"/>
  <c r="Q46" i="5"/>
  <c r="P46" i="5"/>
  <c r="E46" i="5"/>
  <c r="U46" i="5" s="1"/>
  <c r="S45" i="5"/>
  <c r="R45" i="5"/>
  <c r="Q45" i="5"/>
  <c r="P45" i="5"/>
  <c r="E45" i="5"/>
  <c r="U45" i="5" s="1"/>
  <c r="S44" i="5"/>
  <c r="R44" i="5"/>
  <c r="Q44" i="5"/>
  <c r="P44" i="5"/>
  <c r="E44" i="5"/>
  <c r="T44" i="5" s="1"/>
  <c r="O42" i="5"/>
  <c r="N42" i="5"/>
  <c r="M42" i="5"/>
  <c r="S42" i="5" s="1"/>
  <c r="L42" i="5"/>
  <c r="R42" i="5" s="1"/>
  <c r="K42" i="5"/>
  <c r="J42" i="5"/>
  <c r="I42" i="5"/>
  <c r="Q42" i="5" s="1"/>
  <c r="H42" i="5"/>
  <c r="G42" i="5"/>
  <c r="F42" i="5"/>
  <c r="C42" i="5"/>
  <c r="B42" i="5"/>
  <c r="E42" i="5" s="1"/>
  <c r="U41" i="5"/>
  <c r="T41" i="5"/>
  <c r="S41" i="5"/>
  <c r="R41" i="5"/>
  <c r="Q41" i="5"/>
  <c r="P41" i="5"/>
  <c r="E41" i="5"/>
  <c r="U40" i="5"/>
  <c r="T40" i="5"/>
  <c r="S40" i="5"/>
  <c r="R40" i="5"/>
  <c r="Q40" i="5"/>
  <c r="P40" i="5"/>
  <c r="E40" i="5"/>
  <c r="U39" i="5"/>
  <c r="T39" i="5"/>
  <c r="S39" i="5"/>
  <c r="R39" i="5"/>
  <c r="Q39" i="5"/>
  <c r="P39" i="5"/>
  <c r="E39" i="5"/>
  <c r="T38" i="5"/>
  <c r="S38" i="5"/>
  <c r="R38" i="5"/>
  <c r="Q38" i="5"/>
  <c r="P38" i="5"/>
  <c r="E38" i="5"/>
  <c r="U38" i="5" s="1"/>
  <c r="S37" i="5"/>
  <c r="R37" i="5"/>
  <c r="Q37" i="5"/>
  <c r="P37" i="5"/>
  <c r="E37" i="5"/>
  <c r="S35" i="5"/>
  <c r="O35" i="5"/>
  <c r="N35" i="5"/>
  <c r="M35" i="5"/>
  <c r="L35" i="5"/>
  <c r="R35" i="5" s="1"/>
  <c r="K35" i="5"/>
  <c r="J35" i="5"/>
  <c r="I35" i="5"/>
  <c r="Q35" i="5" s="1"/>
  <c r="H35" i="5"/>
  <c r="P35" i="5" s="1"/>
  <c r="G35" i="5"/>
  <c r="F35" i="5"/>
  <c r="C35" i="5"/>
  <c r="E35" i="5" s="1"/>
  <c r="B35" i="5"/>
  <c r="S34" i="5"/>
  <c r="R34" i="5"/>
  <c r="Q34" i="5"/>
  <c r="P34" i="5"/>
  <c r="E34" i="5"/>
  <c r="O32" i="5"/>
  <c r="N32" i="5"/>
  <c r="M32" i="5"/>
  <c r="S32" i="5" s="1"/>
  <c r="L32" i="5"/>
  <c r="K32" i="5"/>
  <c r="J32" i="5"/>
  <c r="I32" i="5"/>
  <c r="H32" i="5"/>
  <c r="P32" i="5" s="1"/>
  <c r="G32" i="5"/>
  <c r="F32" i="5"/>
  <c r="C32" i="5"/>
  <c r="E32" i="5" s="1"/>
  <c r="B32" i="5"/>
  <c r="S31" i="5"/>
  <c r="R31" i="5"/>
  <c r="Q31" i="5"/>
  <c r="P31" i="5"/>
  <c r="E31" i="5"/>
  <c r="U30" i="5"/>
  <c r="S30" i="5"/>
  <c r="R30" i="5"/>
  <c r="Q30" i="5"/>
  <c r="P30" i="5"/>
  <c r="E30" i="5"/>
  <c r="T30" i="5" s="1"/>
  <c r="T29" i="5"/>
  <c r="S29" i="5"/>
  <c r="R29" i="5"/>
  <c r="Q29" i="5"/>
  <c r="P29" i="5"/>
  <c r="E29" i="5"/>
  <c r="U29" i="5" s="1"/>
  <c r="U28" i="5"/>
  <c r="T28" i="5"/>
  <c r="S28" i="5"/>
  <c r="R28" i="5"/>
  <c r="Q28" i="5"/>
  <c r="P28" i="5"/>
  <c r="E28" i="5"/>
  <c r="S26" i="5"/>
  <c r="R26" i="5"/>
  <c r="O26" i="5"/>
  <c r="N26" i="5"/>
  <c r="M26" i="5"/>
  <c r="L26" i="5"/>
  <c r="K26" i="5"/>
  <c r="J26" i="5"/>
  <c r="I26" i="5"/>
  <c r="H26" i="5"/>
  <c r="G26" i="5"/>
  <c r="F26" i="5"/>
  <c r="C26" i="5"/>
  <c r="B26" i="5"/>
  <c r="S25" i="5"/>
  <c r="R25" i="5"/>
  <c r="Q25" i="5"/>
  <c r="P25" i="5"/>
  <c r="E25" i="5"/>
  <c r="U25" i="5" s="1"/>
  <c r="S24" i="5"/>
  <c r="R24" i="5"/>
  <c r="Q24" i="5"/>
  <c r="P24" i="5"/>
  <c r="E24" i="5"/>
  <c r="U24" i="5" s="1"/>
  <c r="U23" i="5"/>
  <c r="T23" i="5"/>
  <c r="S23" i="5"/>
  <c r="R23" i="5"/>
  <c r="Q23" i="5"/>
  <c r="P23" i="5"/>
  <c r="E23" i="5"/>
  <c r="U22" i="5"/>
  <c r="T22" i="5"/>
  <c r="S22" i="5"/>
  <c r="R22" i="5"/>
  <c r="Q22" i="5"/>
  <c r="P22" i="5"/>
  <c r="E22" i="5"/>
  <c r="T21" i="5"/>
  <c r="S21" i="5"/>
  <c r="R21" i="5"/>
  <c r="Q21" i="5"/>
  <c r="P21" i="5"/>
  <c r="E21" i="5"/>
  <c r="U21" i="5" s="1"/>
  <c r="S20" i="5"/>
  <c r="R20" i="5"/>
  <c r="Q20" i="5"/>
  <c r="P20" i="5"/>
  <c r="E20" i="5"/>
  <c r="S19" i="5"/>
  <c r="R19" i="5"/>
  <c r="Q19" i="5"/>
  <c r="P19" i="5"/>
  <c r="E19" i="5"/>
  <c r="T19" i="5" s="1"/>
  <c r="O17" i="5"/>
  <c r="S17" i="5" s="1"/>
  <c r="N17" i="5"/>
  <c r="M17" i="5"/>
  <c r="L17" i="5"/>
  <c r="R17" i="5" s="1"/>
  <c r="K17" i="5"/>
  <c r="J17" i="5"/>
  <c r="I17" i="5"/>
  <c r="H17" i="5"/>
  <c r="G17" i="5"/>
  <c r="F17" i="5"/>
  <c r="C17" i="5"/>
  <c r="B17" i="5"/>
  <c r="E17" i="5" s="1"/>
  <c r="U16" i="5"/>
  <c r="S16" i="5"/>
  <c r="R16" i="5"/>
  <c r="Q16" i="5"/>
  <c r="P16" i="5"/>
  <c r="E16" i="5"/>
  <c r="T16" i="5" s="1"/>
  <c r="U15" i="5"/>
  <c r="T15" i="5"/>
  <c r="S15" i="5"/>
  <c r="R15" i="5"/>
  <c r="Q15" i="5"/>
  <c r="P15" i="5"/>
  <c r="E15" i="5"/>
  <c r="T14" i="5"/>
  <c r="S14" i="5"/>
  <c r="R14" i="5"/>
  <c r="Q14" i="5"/>
  <c r="P14" i="5"/>
  <c r="E14" i="5"/>
  <c r="U14" i="5" s="1"/>
  <c r="U13" i="5"/>
  <c r="T13" i="5"/>
  <c r="S13" i="5"/>
  <c r="R13" i="5"/>
  <c r="Q13" i="5"/>
  <c r="P13" i="5"/>
  <c r="E13" i="5"/>
  <c r="U12" i="5"/>
  <c r="T12" i="5"/>
  <c r="S12" i="5"/>
  <c r="R12" i="5"/>
  <c r="Q12" i="5"/>
  <c r="P12" i="5"/>
  <c r="E12" i="5"/>
  <c r="S11" i="5"/>
  <c r="R11" i="5"/>
  <c r="Q11" i="5"/>
  <c r="U11" i="5" s="1"/>
  <c r="P11" i="5"/>
  <c r="T11" i="5" s="1"/>
  <c r="E11" i="5"/>
  <c r="S10" i="5"/>
  <c r="R10" i="5"/>
  <c r="Q10" i="5"/>
  <c r="P10" i="5"/>
  <c r="E10" i="5"/>
  <c r="U10" i="5" s="1"/>
  <c r="S9" i="5"/>
  <c r="R9" i="5"/>
  <c r="Q9" i="5"/>
  <c r="P9" i="5"/>
  <c r="E9" i="5"/>
  <c r="U96" i="4"/>
  <c r="S96" i="4"/>
  <c r="R96" i="4"/>
  <c r="Q96" i="4"/>
  <c r="P96" i="4"/>
  <c r="E96" i="4"/>
  <c r="T96" i="4" s="1"/>
  <c r="S95" i="4"/>
  <c r="R95" i="4"/>
  <c r="Q95" i="4"/>
  <c r="P95" i="4"/>
  <c r="E95" i="4"/>
  <c r="U95" i="4" s="1"/>
  <c r="S94" i="4"/>
  <c r="R94" i="4"/>
  <c r="Q94" i="4"/>
  <c r="P94" i="4"/>
  <c r="E94" i="4"/>
  <c r="T94" i="4" s="1"/>
  <c r="U93" i="4"/>
  <c r="S93" i="4"/>
  <c r="R93" i="4"/>
  <c r="Q93" i="4"/>
  <c r="P93" i="4"/>
  <c r="E93" i="4"/>
  <c r="T93" i="4" s="1"/>
  <c r="U92" i="4"/>
  <c r="T92" i="4"/>
  <c r="S92" i="4"/>
  <c r="R92" i="4"/>
  <c r="Q92" i="4"/>
  <c r="P92" i="4"/>
  <c r="E92" i="4"/>
  <c r="U91" i="4"/>
  <c r="T91" i="4"/>
  <c r="S91" i="4"/>
  <c r="R91" i="4"/>
  <c r="Q91" i="4"/>
  <c r="P91" i="4"/>
  <c r="E91" i="4"/>
  <c r="T90" i="4"/>
  <c r="S90" i="4"/>
  <c r="R90" i="4"/>
  <c r="Q90" i="4"/>
  <c r="P90" i="4"/>
  <c r="E90" i="4"/>
  <c r="U90" i="4" s="1"/>
  <c r="S89" i="4"/>
  <c r="R89" i="4"/>
  <c r="Q89" i="4"/>
  <c r="P89" i="4"/>
  <c r="E89" i="4"/>
  <c r="U88" i="4"/>
  <c r="S88" i="4"/>
  <c r="R88" i="4"/>
  <c r="Q88" i="4"/>
  <c r="P88" i="4"/>
  <c r="E88" i="4"/>
  <c r="O75" i="4"/>
  <c r="N75" i="4"/>
  <c r="M75" i="4"/>
  <c r="L75" i="4"/>
  <c r="R75" i="4" s="1"/>
  <c r="K75" i="4"/>
  <c r="J75" i="4"/>
  <c r="I75" i="4"/>
  <c r="H75" i="4"/>
  <c r="G75" i="4"/>
  <c r="F75" i="4"/>
  <c r="C75" i="4"/>
  <c r="B75" i="4"/>
  <c r="O74" i="4"/>
  <c r="N74" i="4"/>
  <c r="M74" i="4"/>
  <c r="S74" i="4" s="1"/>
  <c r="L74" i="4"/>
  <c r="R74" i="4" s="1"/>
  <c r="K74" i="4"/>
  <c r="J74" i="4"/>
  <c r="I74" i="4"/>
  <c r="H74" i="4"/>
  <c r="P74" i="4" s="1"/>
  <c r="G74" i="4"/>
  <c r="F74" i="4"/>
  <c r="C74" i="4"/>
  <c r="B74" i="4"/>
  <c r="E74" i="4" s="1"/>
  <c r="O73" i="4"/>
  <c r="N73" i="4"/>
  <c r="M73" i="4"/>
  <c r="S73" i="4" s="1"/>
  <c r="L73" i="4"/>
  <c r="R73" i="4" s="1"/>
  <c r="K73" i="4"/>
  <c r="J73" i="4"/>
  <c r="I73" i="4"/>
  <c r="Q73" i="4" s="1"/>
  <c r="H73" i="4"/>
  <c r="P73" i="4" s="1"/>
  <c r="G73" i="4"/>
  <c r="F73" i="4"/>
  <c r="E73" i="4"/>
  <c r="C73" i="4"/>
  <c r="B73" i="4"/>
  <c r="S72" i="4"/>
  <c r="R72" i="4"/>
  <c r="Q72" i="4"/>
  <c r="P72" i="4"/>
  <c r="E72" i="4"/>
  <c r="U72" i="4" s="1"/>
  <c r="S71" i="4"/>
  <c r="R71" i="4"/>
  <c r="Q71" i="4"/>
  <c r="P71" i="4"/>
  <c r="E71" i="4"/>
  <c r="O69" i="4"/>
  <c r="N69" i="4"/>
  <c r="M69" i="4"/>
  <c r="L69" i="4"/>
  <c r="K69" i="4"/>
  <c r="J69" i="4"/>
  <c r="I69" i="4"/>
  <c r="H69" i="4"/>
  <c r="G69" i="4"/>
  <c r="F69" i="4"/>
  <c r="C69" i="4"/>
  <c r="B69" i="4"/>
  <c r="O68" i="4"/>
  <c r="N68" i="4"/>
  <c r="M68" i="4"/>
  <c r="S68" i="4" s="1"/>
  <c r="L68" i="4"/>
  <c r="R68" i="4" s="1"/>
  <c r="K68" i="4"/>
  <c r="J68" i="4"/>
  <c r="I68" i="4"/>
  <c r="H68" i="4"/>
  <c r="G68" i="4"/>
  <c r="F68" i="4"/>
  <c r="E68" i="4"/>
  <c r="C68" i="4"/>
  <c r="B68" i="4"/>
  <c r="T67" i="4"/>
  <c r="S67" i="4"/>
  <c r="R67" i="4"/>
  <c r="Q67" i="4"/>
  <c r="P67" i="4"/>
  <c r="E67" i="4"/>
  <c r="U67" i="4" s="1"/>
  <c r="S66" i="4"/>
  <c r="R66" i="4"/>
  <c r="Q66" i="4"/>
  <c r="P66" i="4"/>
  <c r="E66" i="4"/>
  <c r="S65" i="4"/>
  <c r="R65" i="4"/>
  <c r="Q65" i="4"/>
  <c r="P65" i="4"/>
  <c r="E65" i="4"/>
  <c r="T65" i="4" s="1"/>
  <c r="S64" i="4"/>
  <c r="R64" i="4"/>
  <c r="Q64" i="4"/>
  <c r="P64" i="4"/>
  <c r="E64" i="4"/>
  <c r="U64" i="4" s="1"/>
  <c r="T63" i="4"/>
  <c r="S63" i="4"/>
  <c r="R63" i="4"/>
  <c r="Q63" i="4"/>
  <c r="P63" i="4"/>
  <c r="E63" i="4"/>
  <c r="U63" i="4" s="1"/>
  <c r="O61" i="4"/>
  <c r="N61" i="4"/>
  <c r="M61" i="4"/>
  <c r="S61" i="4" s="1"/>
  <c r="L61" i="4"/>
  <c r="R61" i="4" s="1"/>
  <c r="K61" i="4"/>
  <c r="J61" i="4"/>
  <c r="I61" i="4"/>
  <c r="H61" i="4"/>
  <c r="C61" i="4"/>
  <c r="B61" i="4"/>
  <c r="U60" i="4"/>
  <c r="T60" i="4"/>
  <c r="S60" i="4"/>
  <c r="R60" i="4"/>
  <c r="Q60" i="4"/>
  <c r="P60" i="4"/>
  <c r="E60" i="4"/>
  <c r="U59" i="4"/>
  <c r="T59" i="4"/>
  <c r="S59" i="4"/>
  <c r="R59" i="4"/>
  <c r="Q59" i="4"/>
  <c r="P59" i="4"/>
  <c r="E59" i="4"/>
  <c r="T58" i="4"/>
  <c r="S58" i="4"/>
  <c r="R58" i="4"/>
  <c r="Q58" i="4"/>
  <c r="P58" i="4"/>
  <c r="E58" i="4"/>
  <c r="U58" i="4" s="1"/>
  <c r="S57" i="4"/>
  <c r="R57" i="4"/>
  <c r="Q57" i="4"/>
  <c r="P57" i="4"/>
  <c r="E57" i="4"/>
  <c r="O55" i="4"/>
  <c r="N55" i="4"/>
  <c r="M55" i="4"/>
  <c r="S55" i="4" s="1"/>
  <c r="L55" i="4"/>
  <c r="R55" i="4" s="1"/>
  <c r="K55" i="4"/>
  <c r="J55" i="4"/>
  <c r="I55" i="4"/>
  <c r="H55" i="4"/>
  <c r="G55" i="4"/>
  <c r="F55" i="4"/>
  <c r="C55" i="4"/>
  <c r="B55" i="4"/>
  <c r="S54" i="4"/>
  <c r="R54" i="4"/>
  <c r="Q54" i="4"/>
  <c r="P54" i="4"/>
  <c r="E54" i="4"/>
  <c r="U53" i="4"/>
  <c r="T53" i="4"/>
  <c r="S53" i="4"/>
  <c r="R53" i="4"/>
  <c r="Q53" i="4"/>
  <c r="P53" i="4"/>
  <c r="E53" i="4"/>
  <c r="S52" i="4"/>
  <c r="R52" i="4"/>
  <c r="Q52" i="4"/>
  <c r="P52" i="4"/>
  <c r="E52" i="4"/>
  <c r="U52" i="4" s="1"/>
  <c r="S51" i="4"/>
  <c r="R51" i="4"/>
  <c r="Q51" i="4"/>
  <c r="P51" i="4"/>
  <c r="E51" i="4"/>
  <c r="U51" i="4" s="1"/>
  <c r="S50" i="4"/>
  <c r="R50" i="4"/>
  <c r="Q50" i="4"/>
  <c r="P50" i="4"/>
  <c r="E50" i="4"/>
  <c r="U50" i="4" s="1"/>
  <c r="U49" i="4"/>
  <c r="T49" i="4"/>
  <c r="S49" i="4"/>
  <c r="R49" i="4"/>
  <c r="Q49" i="4"/>
  <c r="P49" i="4"/>
  <c r="E49" i="4"/>
  <c r="S48" i="4"/>
  <c r="R48" i="4"/>
  <c r="Q48" i="4"/>
  <c r="P48" i="4"/>
  <c r="E48" i="4"/>
  <c r="T48" i="4" s="1"/>
  <c r="S47" i="4"/>
  <c r="R47" i="4"/>
  <c r="Q47" i="4"/>
  <c r="P47" i="4"/>
  <c r="E47" i="4"/>
  <c r="U47" i="4" s="1"/>
  <c r="U46" i="4"/>
  <c r="S46" i="4"/>
  <c r="R46" i="4"/>
  <c r="Q46" i="4"/>
  <c r="P46" i="4"/>
  <c r="E46" i="4"/>
  <c r="T46" i="4" s="1"/>
  <c r="U45" i="4"/>
  <c r="T45" i="4"/>
  <c r="S45" i="4"/>
  <c r="R45" i="4"/>
  <c r="Q45" i="4"/>
  <c r="P45" i="4"/>
  <c r="E45" i="4"/>
  <c r="T44" i="4"/>
  <c r="S44" i="4"/>
  <c r="R44" i="4"/>
  <c r="Q44" i="4"/>
  <c r="P44" i="4"/>
  <c r="E44" i="4"/>
  <c r="U44" i="4" s="1"/>
  <c r="O42" i="4"/>
  <c r="N42" i="4"/>
  <c r="M42" i="4"/>
  <c r="S42" i="4" s="1"/>
  <c r="L42" i="4"/>
  <c r="R42" i="4" s="1"/>
  <c r="K42" i="4"/>
  <c r="J42" i="4"/>
  <c r="I42" i="4"/>
  <c r="H42" i="4"/>
  <c r="P42" i="4" s="1"/>
  <c r="G42" i="4"/>
  <c r="F42" i="4"/>
  <c r="C42" i="4"/>
  <c r="B42" i="4"/>
  <c r="E42" i="4" s="1"/>
  <c r="T41" i="4"/>
  <c r="S41" i="4"/>
  <c r="R41" i="4"/>
  <c r="Q41" i="4"/>
  <c r="P41" i="4"/>
  <c r="E41" i="4"/>
  <c r="U41" i="4" s="1"/>
  <c r="S40" i="4"/>
  <c r="R40" i="4"/>
  <c r="Q40" i="4"/>
  <c r="P40" i="4"/>
  <c r="E40" i="4"/>
  <c r="U40" i="4" s="1"/>
  <c r="S39" i="4"/>
  <c r="R39" i="4"/>
  <c r="Q39" i="4"/>
  <c r="P39" i="4"/>
  <c r="E39" i="4"/>
  <c r="T39" i="4" s="1"/>
  <c r="U38" i="4"/>
  <c r="T38" i="4"/>
  <c r="S38" i="4"/>
  <c r="R38" i="4"/>
  <c r="Q38" i="4"/>
  <c r="P38" i="4"/>
  <c r="E38" i="4"/>
  <c r="U37" i="4"/>
  <c r="T37" i="4"/>
  <c r="S37" i="4"/>
  <c r="R37" i="4"/>
  <c r="Q37" i="4"/>
  <c r="P37" i="4"/>
  <c r="E37" i="4"/>
  <c r="Q35" i="4"/>
  <c r="O35" i="4"/>
  <c r="N35" i="4"/>
  <c r="M35" i="4"/>
  <c r="L35" i="4"/>
  <c r="R35" i="4" s="1"/>
  <c r="K35" i="4"/>
  <c r="J35" i="4"/>
  <c r="I35" i="4"/>
  <c r="H35" i="4"/>
  <c r="P35" i="4" s="1"/>
  <c r="G35" i="4"/>
  <c r="F35" i="4"/>
  <c r="C35" i="4"/>
  <c r="E35" i="4" s="1"/>
  <c r="B35" i="4"/>
  <c r="T34" i="4"/>
  <c r="S34" i="4"/>
  <c r="R34" i="4"/>
  <c r="Q34" i="4"/>
  <c r="P34" i="4"/>
  <c r="E34" i="4"/>
  <c r="U34" i="4" s="1"/>
  <c r="O32" i="4"/>
  <c r="N32" i="4"/>
  <c r="M32" i="4"/>
  <c r="S32" i="4" s="1"/>
  <c r="L32" i="4"/>
  <c r="R32" i="4" s="1"/>
  <c r="K32" i="4"/>
  <c r="J32" i="4"/>
  <c r="I32" i="4"/>
  <c r="Q32" i="4" s="1"/>
  <c r="H32" i="4"/>
  <c r="G32" i="4"/>
  <c r="F32" i="4"/>
  <c r="C32" i="4"/>
  <c r="E32" i="4" s="1"/>
  <c r="B32" i="4"/>
  <c r="T31" i="4"/>
  <c r="S31" i="4"/>
  <c r="R31" i="4"/>
  <c r="Q31" i="4"/>
  <c r="P31" i="4"/>
  <c r="E31" i="4"/>
  <c r="U31" i="4" s="1"/>
  <c r="U30" i="4"/>
  <c r="T30" i="4"/>
  <c r="S30" i="4"/>
  <c r="R30" i="4"/>
  <c r="Q30" i="4"/>
  <c r="P30" i="4"/>
  <c r="E30" i="4"/>
  <c r="S29" i="4"/>
  <c r="R29" i="4"/>
  <c r="Q29" i="4"/>
  <c r="P29" i="4"/>
  <c r="E29" i="4"/>
  <c r="U29" i="4" s="1"/>
  <c r="S28" i="4"/>
  <c r="R28" i="4"/>
  <c r="Q28" i="4"/>
  <c r="P28" i="4"/>
  <c r="E28" i="4"/>
  <c r="U28" i="4" s="1"/>
  <c r="O26" i="4"/>
  <c r="N26" i="4"/>
  <c r="M26" i="4"/>
  <c r="S26" i="4" s="1"/>
  <c r="L26" i="4"/>
  <c r="R26" i="4" s="1"/>
  <c r="K26" i="4"/>
  <c r="J26" i="4"/>
  <c r="I26" i="4"/>
  <c r="H26" i="4"/>
  <c r="G26" i="4"/>
  <c r="F26" i="4"/>
  <c r="C26" i="4"/>
  <c r="E26" i="4" s="1"/>
  <c r="B26" i="4"/>
  <c r="S25" i="4"/>
  <c r="R25" i="4"/>
  <c r="Q25" i="4"/>
  <c r="P25" i="4"/>
  <c r="E25" i="4"/>
  <c r="U25" i="4" s="1"/>
  <c r="S24" i="4"/>
  <c r="R24" i="4"/>
  <c r="Q24" i="4"/>
  <c r="P24" i="4"/>
  <c r="E24" i="4"/>
  <c r="T24" i="4" s="1"/>
  <c r="U23" i="4"/>
  <c r="S23" i="4"/>
  <c r="R23" i="4"/>
  <c r="Q23" i="4"/>
  <c r="P23" i="4"/>
  <c r="E23" i="4"/>
  <c r="T23" i="4" s="1"/>
  <c r="U22" i="4"/>
  <c r="T22" i="4"/>
  <c r="S22" i="4"/>
  <c r="R22" i="4"/>
  <c r="Q22" i="4"/>
  <c r="P22" i="4"/>
  <c r="E22" i="4"/>
  <c r="T21" i="4"/>
  <c r="S21" i="4"/>
  <c r="R21" i="4"/>
  <c r="Q21" i="4"/>
  <c r="P21" i="4"/>
  <c r="E21" i="4"/>
  <c r="U21" i="4" s="1"/>
  <c r="U20" i="4"/>
  <c r="T20" i="4"/>
  <c r="S20" i="4"/>
  <c r="R20" i="4"/>
  <c r="Q20" i="4"/>
  <c r="P20" i="4"/>
  <c r="E20" i="4"/>
  <c r="U19" i="4"/>
  <c r="T19" i="4"/>
  <c r="S19" i="4"/>
  <c r="R19" i="4"/>
  <c r="Q19" i="4"/>
  <c r="P19" i="4"/>
  <c r="E19" i="4"/>
  <c r="R17" i="4"/>
  <c r="O17" i="4"/>
  <c r="N17" i="4"/>
  <c r="M17" i="4"/>
  <c r="S17" i="4" s="1"/>
  <c r="L17" i="4"/>
  <c r="K17" i="4"/>
  <c r="J17" i="4"/>
  <c r="I17" i="4"/>
  <c r="Q17" i="4" s="1"/>
  <c r="H17" i="4"/>
  <c r="P17" i="4" s="1"/>
  <c r="G17" i="4"/>
  <c r="F17" i="4"/>
  <c r="E17" i="4"/>
  <c r="C17" i="4"/>
  <c r="B17" i="4"/>
  <c r="U16" i="4"/>
  <c r="T16" i="4"/>
  <c r="S16" i="4"/>
  <c r="R16" i="4"/>
  <c r="Q16" i="4"/>
  <c r="P16" i="4"/>
  <c r="E16" i="4"/>
  <c r="T15" i="4"/>
  <c r="S15" i="4"/>
  <c r="R15" i="4"/>
  <c r="Q15" i="4"/>
  <c r="P15" i="4"/>
  <c r="E15" i="4"/>
  <c r="U15" i="4" s="1"/>
  <c r="S14" i="4"/>
  <c r="R14" i="4"/>
  <c r="Q14" i="4"/>
  <c r="P14" i="4"/>
  <c r="E14" i="4"/>
  <c r="U14" i="4" s="1"/>
  <c r="S13" i="4"/>
  <c r="R13" i="4"/>
  <c r="Q13" i="4"/>
  <c r="P13" i="4"/>
  <c r="E13" i="4"/>
  <c r="T13" i="4" s="1"/>
  <c r="U12" i="4"/>
  <c r="S12" i="4"/>
  <c r="R12" i="4"/>
  <c r="Q12" i="4"/>
  <c r="P12" i="4"/>
  <c r="E12" i="4"/>
  <c r="T12" i="4" s="1"/>
  <c r="U11" i="4"/>
  <c r="T11" i="4"/>
  <c r="S11" i="4"/>
  <c r="R11" i="4"/>
  <c r="Q11" i="4"/>
  <c r="P11" i="4"/>
  <c r="E11" i="4"/>
  <c r="T10" i="4"/>
  <c r="S10" i="4"/>
  <c r="R10" i="4"/>
  <c r="Q10" i="4"/>
  <c r="P10" i="4"/>
  <c r="E10" i="4"/>
  <c r="U10" i="4" s="1"/>
  <c r="U9" i="4"/>
  <c r="T9" i="4"/>
  <c r="S9" i="4"/>
  <c r="R9" i="4"/>
  <c r="Q9" i="4"/>
  <c r="P9" i="4"/>
  <c r="E9" i="4"/>
  <c r="U96" i="3"/>
  <c r="T96" i="3"/>
  <c r="S96" i="3"/>
  <c r="R96" i="3"/>
  <c r="Q96" i="3"/>
  <c r="P96" i="3"/>
  <c r="E96" i="3"/>
  <c r="T95" i="3"/>
  <c r="S95" i="3"/>
  <c r="R95" i="3"/>
  <c r="Q95" i="3"/>
  <c r="P95" i="3"/>
  <c r="E95" i="3"/>
  <c r="U95" i="3" s="1"/>
  <c r="S94" i="3"/>
  <c r="R94" i="3"/>
  <c r="Q94" i="3"/>
  <c r="P94" i="3"/>
  <c r="E94" i="3"/>
  <c r="U94" i="3" s="1"/>
  <c r="S93" i="3"/>
  <c r="R93" i="3"/>
  <c r="Q93" i="3"/>
  <c r="P93" i="3"/>
  <c r="E93" i="3"/>
  <c r="T93" i="3" s="1"/>
  <c r="U92" i="3"/>
  <c r="S92" i="3"/>
  <c r="R92" i="3"/>
  <c r="Q92" i="3"/>
  <c r="P92" i="3"/>
  <c r="E92" i="3"/>
  <c r="T92" i="3" s="1"/>
  <c r="U91" i="3"/>
  <c r="T91" i="3"/>
  <c r="S91" i="3"/>
  <c r="R91" i="3"/>
  <c r="Q91" i="3"/>
  <c r="P91" i="3"/>
  <c r="E91" i="3"/>
  <c r="T90" i="3"/>
  <c r="S90" i="3"/>
  <c r="R90" i="3"/>
  <c r="Q90" i="3"/>
  <c r="P90" i="3"/>
  <c r="E90" i="3"/>
  <c r="U90" i="3" s="1"/>
  <c r="U89" i="3"/>
  <c r="T89" i="3"/>
  <c r="S89" i="3"/>
  <c r="R89" i="3"/>
  <c r="Q89" i="3"/>
  <c r="P89" i="3"/>
  <c r="E89" i="3"/>
  <c r="U88" i="3"/>
  <c r="T88" i="3"/>
  <c r="S88" i="3"/>
  <c r="R88" i="3"/>
  <c r="Q88" i="3"/>
  <c r="Q87" i="3" s="1"/>
  <c r="P88" i="3"/>
  <c r="E88" i="3"/>
  <c r="O75" i="3"/>
  <c r="N75" i="3"/>
  <c r="M75" i="3"/>
  <c r="L75" i="3"/>
  <c r="K75" i="3"/>
  <c r="J75" i="3"/>
  <c r="I75" i="3"/>
  <c r="H75" i="3"/>
  <c r="G75" i="3"/>
  <c r="F75" i="3"/>
  <c r="C75" i="3"/>
  <c r="B75" i="3"/>
  <c r="O74" i="3"/>
  <c r="S74" i="3" s="1"/>
  <c r="N74" i="3"/>
  <c r="R74" i="3" s="1"/>
  <c r="M74" i="3"/>
  <c r="L74" i="3"/>
  <c r="K74" i="3"/>
  <c r="J74" i="3"/>
  <c r="I74" i="3"/>
  <c r="Q74" i="3" s="1"/>
  <c r="H74" i="3"/>
  <c r="P74" i="3" s="1"/>
  <c r="G74" i="3"/>
  <c r="F74" i="3"/>
  <c r="C74" i="3"/>
  <c r="B74" i="3"/>
  <c r="E74" i="3" s="1"/>
  <c r="O73" i="3"/>
  <c r="S73" i="3" s="1"/>
  <c r="N73" i="3"/>
  <c r="M73" i="3"/>
  <c r="L73" i="3"/>
  <c r="R73" i="3" s="1"/>
  <c r="K73" i="3"/>
  <c r="J73" i="3"/>
  <c r="I73" i="3"/>
  <c r="Q73" i="3" s="1"/>
  <c r="H73" i="3"/>
  <c r="P73" i="3" s="1"/>
  <c r="G73" i="3"/>
  <c r="F73" i="3"/>
  <c r="C73" i="3"/>
  <c r="B73" i="3"/>
  <c r="E73" i="3" s="1"/>
  <c r="T72" i="3"/>
  <c r="S72" i="3"/>
  <c r="R72" i="3"/>
  <c r="Q72" i="3"/>
  <c r="P72" i="3"/>
  <c r="E72" i="3"/>
  <c r="U72" i="3" s="1"/>
  <c r="T71" i="3"/>
  <c r="S71" i="3"/>
  <c r="R71" i="3"/>
  <c r="Q71" i="3"/>
  <c r="U71" i="3" s="1"/>
  <c r="P71" i="3"/>
  <c r="E71" i="3"/>
  <c r="O69" i="3"/>
  <c r="N69" i="3"/>
  <c r="M69" i="3"/>
  <c r="L69" i="3"/>
  <c r="K69" i="3"/>
  <c r="J69" i="3"/>
  <c r="I69" i="3"/>
  <c r="H69" i="3"/>
  <c r="G69" i="3"/>
  <c r="F69" i="3"/>
  <c r="C69" i="3"/>
  <c r="B69" i="3"/>
  <c r="S68" i="3"/>
  <c r="O68" i="3"/>
  <c r="N68" i="3"/>
  <c r="M68" i="3"/>
  <c r="L68" i="3"/>
  <c r="R68" i="3" s="1"/>
  <c r="K68" i="3"/>
  <c r="J68" i="3"/>
  <c r="I68" i="3"/>
  <c r="H68" i="3"/>
  <c r="P68" i="3" s="1"/>
  <c r="G68" i="3"/>
  <c r="F68" i="3"/>
  <c r="C68" i="3"/>
  <c r="B68" i="3"/>
  <c r="E68" i="3" s="1"/>
  <c r="T67" i="3"/>
  <c r="S67" i="3"/>
  <c r="R67" i="3"/>
  <c r="Q67" i="3"/>
  <c r="P67" i="3"/>
  <c r="E67" i="3"/>
  <c r="U67" i="3" s="1"/>
  <c r="U66" i="3"/>
  <c r="T66" i="3"/>
  <c r="S66" i="3"/>
  <c r="R66" i="3"/>
  <c r="Q66" i="3"/>
  <c r="P66" i="3"/>
  <c r="E66" i="3"/>
  <c r="S65" i="3"/>
  <c r="R65" i="3"/>
  <c r="Q65" i="3"/>
  <c r="P65" i="3"/>
  <c r="E65" i="3"/>
  <c r="T65" i="3" s="1"/>
  <c r="T64" i="3"/>
  <c r="S64" i="3"/>
  <c r="R64" i="3"/>
  <c r="Q64" i="3"/>
  <c r="P64" i="3"/>
  <c r="E64" i="3"/>
  <c r="U64" i="3" s="1"/>
  <c r="S63" i="3"/>
  <c r="R63" i="3"/>
  <c r="Q63" i="3"/>
  <c r="P63" i="3"/>
  <c r="E63" i="3"/>
  <c r="T63" i="3" s="1"/>
  <c r="O61" i="3"/>
  <c r="N61" i="3"/>
  <c r="M61" i="3"/>
  <c r="S61" i="3" s="1"/>
  <c r="L61" i="3"/>
  <c r="R61" i="3" s="1"/>
  <c r="K61" i="3"/>
  <c r="J61" i="3"/>
  <c r="I61" i="3"/>
  <c r="H61" i="3"/>
  <c r="C61" i="3"/>
  <c r="B61" i="3"/>
  <c r="U60" i="3"/>
  <c r="S60" i="3"/>
  <c r="R60" i="3"/>
  <c r="Q60" i="3"/>
  <c r="P60" i="3"/>
  <c r="E60" i="3"/>
  <c r="T60" i="3" s="1"/>
  <c r="U59" i="3"/>
  <c r="T59" i="3"/>
  <c r="S59" i="3"/>
  <c r="R59" i="3"/>
  <c r="Q59" i="3"/>
  <c r="P59" i="3"/>
  <c r="E59" i="3"/>
  <c r="S58" i="3"/>
  <c r="R58" i="3"/>
  <c r="Q58" i="3"/>
  <c r="P58" i="3"/>
  <c r="E58" i="3"/>
  <c r="U58" i="3" s="1"/>
  <c r="U57" i="3"/>
  <c r="T57" i="3"/>
  <c r="S57" i="3"/>
  <c r="R57" i="3"/>
  <c r="Q57" i="3"/>
  <c r="P57" i="3"/>
  <c r="E57" i="3"/>
  <c r="O55" i="3"/>
  <c r="N55" i="3"/>
  <c r="R55" i="3" s="1"/>
  <c r="M55" i="3"/>
  <c r="L55" i="3"/>
  <c r="K55" i="3"/>
  <c r="J55" i="3"/>
  <c r="I55" i="3"/>
  <c r="H55" i="3"/>
  <c r="G55" i="3"/>
  <c r="F55" i="3"/>
  <c r="C55" i="3"/>
  <c r="B55" i="3"/>
  <c r="U54" i="3"/>
  <c r="T54" i="3"/>
  <c r="S54" i="3"/>
  <c r="R54" i="3"/>
  <c r="Q54" i="3"/>
  <c r="P54" i="3"/>
  <c r="E54" i="3"/>
  <c r="S53" i="3"/>
  <c r="R53" i="3"/>
  <c r="Q53" i="3"/>
  <c r="U53" i="3" s="1"/>
  <c r="P53" i="3"/>
  <c r="T53" i="3" s="1"/>
  <c r="E53" i="3"/>
  <c r="T52" i="3"/>
  <c r="S52" i="3"/>
  <c r="R52" i="3"/>
  <c r="Q52" i="3"/>
  <c r="P52" i="3"/>
  <c r="E52" i="3"/>
  <c r="U52" i="3" s="1"/>
  <c r="S51" i="3"/>
  <c r="R51" i="3"/>
  <c r="Q51" i="3"/>
  <c r="P51" i="3"/>
  <c r="E51" i="3"/>
  <c r="U51" i="3" s="1"/>
  <c r="S50" i="3"/>
  <c r="R50" i="3"/>
  <c r="Q50" i="3"/>
  <c r="P50" i="3"/>
  <c r="E50" i="3"/>
  <c r="T50" i="3" s="1"/>
  <c r="S49" i="3"/>
  <c r="R49" i="3"/>
  <c r="Q49" i="3"/>
  <c r="P49" i="3"/>
  <c r="E49" i="3"/>
  <c r="T49" i="3" s="1"/>
  <c r="T48" i="3"/>
  <c r="S48" i="3"/>
  <c r="R48" i="3"/>
  <c r="Q48" i="3"/>
  <c r="P48" i="3"/>
  <c r="E48" i="3"/>
  <c r="U48" i="3" s="1"/>
  <c r="S47" i="3"/>
  <c r="R47" i="3"/>
  <c r="Q47" i="3"/>
  <c r="P47" i="3"/>
  <c r="E47" i="3"/>
  <c r="U47" i="3" s="1"/>
  <c r="U46" i="3"/>
  <c r="T46" i="3"/>
  <c r="S46" i="3"/>
  <c r="R46" i="3"/>
  <c r="Q46" i="3"/>
  <c r="P46" i="3"/>
  <c r="E46" i="3"/>
  <c r="U45" i="3"/>
  <c r="T45" i="3"/>
  <c r="S45" i="3"/>
  <c r="R45" i="3"/>
  <c r="Q45" i="3"/>
  <c r="P45" i="3"/>
  <c r="E45" i="3"/>
  <c r="T44" i="3"/>
  <c r="S44" i="3"/>
  <c r="R44" i="3"/>
  <c r="Q44" i="3"/>
  <c r="P44" i="3"/>
  <c r="E44" i="3"/>
  <c r="U44" i="3" s="1"/>
  <c r="O42" i="3"/>
  <c r="N42" i="3"/>
  <c r="M42" i="3"/>
  <c r="L42" i="3"/>
  <c r="K42" i="3"/>
  <c r="J42" i="3"/>
  <c r="I42" i="3"/>
  <c r="H42" i="3"/>
  <c r="G42" i="3"/>
  <c r="F42" i="3"/>
  <c r="C42" i="3"/>
  <c r="B42" i="3"/>
  <c r="E42" i="3" s="1"/>
  <c r="T41" i="3"/>
  <c r="S41" i="3"/>
  <c r="R41" i="3"/>
  <c r="Q41" i="3"/>
  <c r="P41" i="3"/>
  <c r="E41" i="3"/>
  <c r="U41" i="3" s="1"/>
  <c r="S40" i="3"/>
  <c r="R40" i="3"/>
  <c r="Q40" i="3"/>
  <c r="P40" i="3"/>
  <c r="E40" i="3"/>
  <c r="U40" i="3" s="1"/>
  <c r="S39" i="3"/>
  <c r="R39" i="3"/>
  <c r="Q39" i="3"/>
  <c r="P39" i="3"/>
  <c r="E39" i="3"/>
  <c r="T39" i="3" s="1"/>
  <c r="U38" i="3"/>
  <c r="S38" i="3"/>
  <c r="R38" i="3"/>
  <c r="Q38" i="3"/>
  <c r="P38" i="3"/>
  <c r="E38" i="3"/>
  <c r="T38" i="3" s="1"/>
  <c r="U37" i="3"/>
  <c r="T37" i="3"/>
  <c r="S37" i="3"/>
  <c r="R37" i="3"/>
  <c r="Q37" i="3"/>
  <c r="P37" i="3"/>
  <c r="E37" i="3"/>
  <c r="R35" i="3"/>
  <c r="O35" i="3"/>
  <c r="N35" i="3"/>
  <c r="M35" i="3"/>
  <c r="S35" i="3" s="1"/>
  <c r="L35" i="3"/>
  <c r="K35" i="3"/>
  <c r="J35" i="3"/>
  <c r="I35" i="3"/>
  <c r="Q35" i="3" s="1"/>
  <c r="H35" i="3"/>
  <c r="P35" i="3" s="1"/>
  <c r="G35" i="3"/>
  <c r="F35" i="3"/>
  <c r="E35" i="3"/>
  <c r="C35" i="3"/>
  <c r="B35" i="3"/>
  <c r="U34" i="3"/>
  <c r="T34" i="3"/>
  <c r="S34" i="3"/>
  <c r="R34" i="3"/>
  <c r="Q34" i="3"/>
  <c r="P34" i="3"/>
  <c r="E34" i="3"/>
  <c r="O32" i="3"/>
  <c r="N32" i="3"/>
  <c r="M32" i="3"/>
  <c r="S32" i="3" s="1"/>
  <c r="L32" i="3"/>
  <c r="R32" i="3" s="1"/>
  <c r="K32" i="3"/>
  <c r="J32" i="3"/>
  <c r="I32" i="3"/>
  <c r="H32" i="3"/>
  <c r="G32" i="3"/>
  <c r="F32" i="3"/>
  <c r="C32" i="3"/>
  <c r="B32" i="3"/>
  <c r="E32" i="3" s="1"/>
  <c r="U31" i="3"/>
  <c r="T31" i="3"/>
  <c r="S31" i="3"/>
  <c r="R31" i="3"/>
  <c r="Q31" i="3"/>
  <c r="P31" i="3"/>
  <c r="E31" i="3"/>
  <c r="T30" i="3"/>
  <c r="S30" i="3"/>
  <c r="R30" i="3"/>
  <c r="Q30" i="3"/>
  <c r="P30" i="3"/>
  <c r="E30" i="3"/>
  <c r="U30" i="3" s="1"/>
  <c r="T29" i="3"/>
  <c r="S29" i="3"/>
  <c r="R29" i="3"/>
  <c r="Q29" i="3"/>
  <c r="P29" i="3"/>
  <c r="E29" i="3"/>
  <c r="U29" i="3" s="1"/>
  <c r="U28" i="3"/>
  <c r="T28" i="3"/>
  <c r="S28" i="3"/>
  <c r="R28" i="3"/>
  <c r="Q28" i="3"/>
  <c r="P28" i="3"/>
  <c r="E28" i="3"/>
  <c r="O26" i="3"/>
  <c r="N26" i="3"/>
  <c r="M26" i="3"/>
  <c r="S26" i="3" s="1"/>
  <c r="L26" i="3"/>
  <c r="R26" i="3" s="1"/>
  <c r="K26" i="3"/>
  <c r="J26" i="3"/>
  <c r="I26" i="3"/>
  <c r="H26" i="3"/>
  <c r="G26" i="3"/>
  <c r="F26" i="3"/>
  <c r="C26" i="3"/>
  <c r="E26" i="3" s="1"/>
  <c r="B26" i="3"/>
  <c r="S25" i="3"/>
  <c r="R25" i="3"/>
  <c r="Q25" i="3"/>
  <c r="P25" i="3"/>
  <c r="E25" i="3"/>
  <c r="U25" i="3" s="1"/>
  <c r="T24" i="3"/>
  <c r="S24" i="3"/>
  <c r="R24" i="3"/>
  <c r="Q24" i="3"/>
  <c r="P24" i="3"/>
  <c r="E24" i="3"/>
  <c r="U24" i="3" s="1"/>
  <c r="S23" i="3"/>
  <c r="R23" i="3"/>
  <c r="Q23" i="3"/>
  <c r="P23" i="3"/>
  <c r="E23" i="3"/>
  <c r="U23" i="3" s="1"/>
  <c r="S22" i="3"/>
  <c r="R22" i="3"/>
  <c r="Q22" i="3"/>
  <c r="P22" i="3"/>
  <c r="E22" i="3"/>
  <c r="T22" i="3" s="1"/>
  <c r="U21" i="3"/>
  <c r="S21" i="3"/>
  <c r="R21" i="3"/>
  <c r="Q21" i="3"/>
  <c r="P21" i="3"/>
  <c r="E21" i="3"/>
  <c r="T21" i="3" s="1"/>
  <c r="U20" i="3"/>
  <c r="T20" i="3"/>
  <c r="S20" i="3"/>
  <c r="R20" i="3"/>
  <c r="Q20" i="3"/>
  <c r="P20" i="3"/>
  <c r="E20" i="3"/>
  <c r="T19" i="3"/>
  <c r="S19" i="3"/>
  <c r="R19" i="3"/>
  <c r="Q19" i="3"/>
  <c r="P19" i="3"/>
  <c r="E19" i="3"/>
  <c r="U19" i="3" s="1"/>
  <c r="O17" i="3"/>
  <c r="S17" i="3" s="1"/>
  <c r="N17" i="3"/>
  <c r="M17" i="3"/>
  <c r="L17" i="3"/>
  <c r="R17" i="3" s="1"/>
  <c r="K17" i="3"/>
  <c r="J17" i="3"/>
  <c r="I17" i="3"/>
  <c r="Q17" i="3" s="1"/>
  <c r="H17" i="3"/>
  <c r="P17" i="3" s="1"/>
  <c r="G17" i="3"/>
  <c r="F17" i="3"/>
  <c r="C17" i="3"/>
  <c r="B17" i="3"/>
  <c r="E17" i="3" s="1"/>
  <c r="T16" i="3"/>
  <c r="S16" i="3"/>
  <c r="R16" i="3"/>
  <c r="Q16" i="3"/>
  <c r="P16" i="3"/>
  <c r="E16" i="3"/>
  <c r="U16" i="3" s="1"/>
  <c r="T15" i="3"/>
  <c r="S15" i="3"/>
  <c r="R15" i="3"/>
  <c r="Q15" i="3"/>
  <c r="U15" i="3" s="1"/>
  <c r="P15" i="3"/>
  <c r="E15" i="3"/>
  <c r="S14" i="3"/>
  <c r="R14" i="3"/>
  <c r="Q14" i="3"/>
  <c r="U14" i="3" s="1"/>
  <c r="P14" i="3"/>
  <c r="T14" i="3" s="1"/>
  <c r="E14" i="3"/>
  <c r="T13" i="3"/>
  <c r="S13" i="3"/>
  <c r="R13" i="3"/>
  <c r="Q13" i="3"/>
  <c r="P13" i="3"/>
  <c r="E13" i="3"/>
  <c r="U13" i="3" s="1"/>
  <c r="S12" i="3"/>
  <c r="R12" i="3"/>
  <c r="Q12" i="3"/>
  <c r="P12" i="3"/>
  <c r="E12" i="3"/>
  <c r="U12" i="3" s="1"/>
  <c r="S11" i="3"/>
  <c r="R11" i="3"/>
  <c r="Q11" i="3"/>
  <c r="P11" i="3"/>
  <c r="E11" i="3"/>
  <c r="T11" i="3" s="1"/>
  <c r="U10" i="3"/>
  <c r="S10" i="3"/>
  <c r="R10" i="3"/>
  <c r="Q10" i="3"/>
  <c r="P10" i="3"/>
  <c r="E10" i="3"/>
  <c r="T10" i="3" s="1"/>
  <c r="U9" i="3"/>
  <c r="T9" i="3"/>
  <c r="S9" i="3"/>
  <c r="R9" i="3"/>
  <c r="Q9" i="3"/>
  <c r="P9" i="3"/>
  <c r="E9" i="3"/>
  <c r="T96" i="2"/>
  <c r="S96" i="2"/>
  <c r="R96" i="2"/>
  <c r="Q96" i="2"/>
  <c r="P96" i="2"/>
  <c r="E96" i="2"/>
  <c r="U96" i="2" s="1"/>
  <c r="U95" i="2"/>
  <c r="T95" i="2"/>
  <c r="S95" i="2"/>
  <c r="R95" i="2"/>
  <c r="Q95" i="2"/>
  <c r="P95" i="2"/>
  <c r="E95" i="2"/>
  <c r="U94" i="2"/>
  <c r="T94" i="2"/>
  <c r="S94" i="2"/>
  <c r="R94" i="2"/>
  <c r="Q94" i="2"/>
  <c r="P94" i="2"/>
  <c r="E94" i="2"/>
  <c r="T93" i="2"/>
  <c r="S93" i="2"/>
  <c r="R93" i="2"/>
  <c r="Q93" i="2"/>
  <c r="P93" i="2"/>
  <c r="E93" i="2"/>
  <c r="U93" i="2" s="1"/>
  <c r="S92" i="2"/>
  <c r="R92" i="2"/>
  <c r="Q92" i="2"/>
  <c r="P92" i="2"/>
  <c r="E92" i="2"/>
  <c r="U92" i="2" s="1"/>
  <c r="S91" i="2"/>
  <c r="R91" i="2"/>
  <c r="Q91" i="2"/>
  <c r="P91" i="2"/>
  <c r="E91" i="2"/>
  <c r="T91" i="2" s="1"/>
  <c r="U90" i="2"/>
  <c r="S90" i="2"/>
  <c r="R90" i="2"/>
  <c r="Q90" i="2"/>
  <c r="P90" i="2"/>
  <c r="E90" i="2"/>
  <c r="T90" i="2" s="1"/>
  <c r="U89" i="2"/>
  <c r="T89" i="2"/>
  <c r="S89" i="2"/>
  <c r="R89" i="2"/>
  <c r="Q89" i="2"/>
  <c r="P89" i="2"/>
  <c r="E89" i="2"/>
  <c r="T88" i="2"/>
  <c r="S88" i="2"/>
  <c r="S87" i="2" s="1"/>
  <c r="R88" i="2"/>
  <c r="Q88" i="2"/>
  <c r="P88" i="2"/>
  <c r="E88" i="2"/>
  <c r="U88" i="2" s="1"/>
  <c r="O75" i="2"/>
  <c r="N75" i="2"/>
  <c r="M75" i="2"/>
  <c r="L75" i="2"/>
  <c r="K75" i="2"/>
  <c r="J75" i="2"/>
  <c r="I75" i="2"/>
  <c r="Q75" i="2" s="1"/>
  <c r="H75" i="2"/>
  <c r="G75" i="2"/>
  <c r="F75" i="2"/>
  <c r="C75" i="2"/>
  <c r="B75" i="2"/>
  <c r="R74" i="2"/>
  <c r="O74" i="2"/>
  <c r="N74" i="2"/>
  <c r="M74" i="2"/>
  <c r="S74" i="2" s="1"/>
  <c r="L74" i="2"/>
  <c r="K74" i="2"/>
  <c r="J74" i="2"/>
  <c r="I74" i="2"/>
  <c r="Q74" i="2" s="1"/>
  <c r="H74" i="2"/>
  <c r="P74" i="2" s="1"/>
  <c r="G74" i="2"/>
  <c r="F74" i="2"/>
  <c r="E74" i="2"/>
  <c r="C74" i="2"/>
  <c r="B74" i="2"/>
  <c r="S73" i="2"/>
  <c r="R73" i="2"/>
  <c r="O73" i="2"/>
  <c r="N73" i="2"/>
  <c r="M73" i="2"/>
  <c r="L73" i="2"/>
  <c r="K73" i="2"/>
  <c r="J73" i="2"/>
  <c r="I73" i="2"/>
  <c r="Q73" i="2" s="1"/>
  <c r="H73" i="2"/>
  <c r="P73" i="2" s="1"/>
  <c r="G73" i="2"/>
  <c r="F73" i="2"/>
  <c r="C73" i="2"/>
  <c r="B73" i="2"/>
  <c r="E73" i="2" s="1"/>
  <c r="U72" i="2"/>
  <c r="S72" i="2"/>
  <c r="R72" i="2"/>
  <c r="Q72" i="2"/>
  <c r="P72" i="2"/>
  <c r="E72" i="2"/>
  <c r="T72" i="2" s="1"/>
  <c r="U71" i="2"/>
  <c r="T71" i="2"/>
  <c r="S71" i="2"/>
  <c r="R71" i="2"/>
  <c r="Q71" i="2"/>
  <c r="P71" i="2"/>
  <c r="E71" i="2"/>
  <c r="O69" i="2"/>
  <c r="N69" i="2"/>
  <c r="M69" i="2"/>
  <c r="L69" i="2"/>
  <c r="K69" i="2"/>
  <c r="J69" i="2"/>
  <c r="I69" i="2"/>
  <c r="H69" i="2"/>
  <c r="G69" i="2"/>
  <c r="F69" i="2"/>
  <c r="C69" i="2"/>
  <c r="B69" i="2"/>
  <c r="O68" i="2"/>
  <c r="N68" i="2"/>
  <c r="M68" i="2"/>
  <c r="S68" i="2" s="1"/>
  <c r="L68" i="2"/>
  <c r="R68" i="2" s="1"/>
  <c r="K68" i="2"/>
  <c r="J68" i="2"/>
  <c r="I68" i="2"/>
  <c r="H68" i="2"/>
  <c r="G68" i="2"/>
  <c r="F68" i="2"/>
  <c r="C68" i="2"/>
  <c r="B68" i="2"/>
  <c r="E68" i="2" s="1"/>
  <c r="U67" i="2"/>
  <c r="S67" i="2"/>
  <c r="R67" i="2"/>
  <c r="Q67" i="2"/>
  <c r="P67" i="2"/>
  <c r="E67" i="2"/>
  <c r="T67" i="2" s="1"/>
  <c r="U66" i="2"/>
  <c r="T66" i="2"/>
  <c r="S66" i="2"/>
  <c r="R66" i="2"/>
  <c r="Q66" i="2"/>
  <c r="P66" i="2"/>
  <c r="E66" i="2"/>
  <c r="S65" i="2"/>
  <c r="R65" i="2"/>
  <c r="Q65" i="2"/>
  <c r="P65" i="2"/>
  <c r="E65" i="2"/>
  <c r="U65" i="2" s="1"/>
  <c r="U64" i="2"/>
  <c r="S64" i="2"/>
  <c r="R64" i="2"/>
  <c r="Q64" i="2"/>
  <c r="P64" i="2"/>
  <c r="E64" i="2"/>
  <c r="T64" i="2" s="1"/>
  <c r="U63" i="2"/>
  <c r="S63" i="2"/>
  <c r="R63" i="2"/>
  <c r="Q63" i="2"/>
  <c r="P63" i="2"/>
  <c r="E63" i="2"/>
  <c r="T63" i="2" s="1"/>
  <c r="O61" i="2"/>
  <c r="N61" i="2"/>
  <c r="M61" i="2"/>
  <c r="S61" i="2" s="1"/>
  <c r="L61" i="2"/>
  <c r="R61" i="2" s="1"/>
  <c r="K61" i="2"/>
  <c r="J61" i="2"/>
  <c r="I61" i="2"/>
  <c r="H61" i="2"/>
  <c r="C61" i="2"/>
  <c r="B61" i="2"/>
  <c r="S60" i="2"/>
  <c r="R60" i="2"/>
  <c r="Q60" i="2"/>
  <c r="P60" i="2"/>
  <c r="E60" i="2"/>
  <c r="U60" i="2" s="1"/>
  <c r="S59" i="2"/>
  <c r="R59" i="2"/>
  <c r="Q59" i="2"/>
  <c r="P59" i="2"/>
  <c r="E59" i="2"/>
  <c r="T59" i="2" s="1"/>
  <c r="U58" i="2"/>
  <c r="S58" i="2"/>
  <c r="R58" i="2"/>
  <c r="Q58" i="2"/>
  <c r="P58" i="2"/>
  <c r="E58" i="2"/>
  <c r="T58" i="2" s="1"/>
  <c r="U57" i="2"/>
  <c r="T57" i="2"/>
  <c r="S57" i="2"/>
  <c r="R57" i="2"/>
  <c r="Q57" i="2"/>
  <c r="P57" i="2"/>
  <c r="E57" i="2"/>
  <c r="O55" i="2"/>
  <c r="N55" i="2"/>
  <c r="M55" i="2"/>
  <c r="L55" i="2"/>
  <c r="K55" i="2"/>
  <c r="J55" i="2"/>
  <c r="I55" i="2"/>
  <c r="H55" i="2"/>
  <c r="G55" i="2"/>
  <c r="F55" i="2"/>
  <c r="C55" i="2"/>
  <c r="B55" i="2"/>
  <c r="U54" i="2"/>
  <c r="T54" i="2"/>
  <c r="S54" i="2"/>
  <c r="R54" i="2"/>
  <c r="Q54" i="2"/>
  <c r="P54" i="2"/>
  <c r="E54" i="2"/>
  <c r="T53" i="2"/>
  <c r="S53" i="2"/>
  <c r="R53" i="2"/>
  <c r="Q53" i="2"/>
  <c r="P53" i="2"/>
  <c r="E53" i="2"/>
  <c r="U53" i="2" s="1"/>
  <c r="U52" i="2"/>
  <c r="S52" i="2"/>
  <c r="R52" i="2"/>
  <c r="Q52" i="2"/>
  <c r="P52" i="2"/>
  <c r="E52" i="2"/>
  <c r="T52" i="2" s="1"/>
  <c r="U51" i="2"/>
  <c r="T51" i="2"/>
  <c r="S51" i="2"/>
  <c r="R51" i="2"/>
  <c r="Q51" i="2"/>
  <c r="P51" i="2"/>
  <c r="E51" i="2"/>
  <c r="S50" i="2"/>
  <c r="R50" i="2"/>
  <c r="Q50" i="2"/>
  <c r="P50" i="2"/>
  <c r="E50" i="2"/>
  <c r="U50" i="2" s="1"/>
  <c r="S49" i="2"/>
  <c r="R49" i="2"/>
  <c r="Q49" i="2"/>
  <c r="P49" i="2"/>
  <c r="E49" i="2"/>
  <c r="U49" i="2" s="1"/>
  <c r="S48" i="2"/>
  <c r="R48" i="2"/>
  <c r="Q48" i="2"/>
  <c r="P48" i="2"/>
  <c r="E48" i="2"/>
  <c r="T48" i="2" s="1"/>
  <c r="S47" i="2"/>
  <c r="R47" i="2"/>
  <c r="Q47" i="2"/>
  <c r="P47" i="2"/>
  <c r="E47" i="2"/>
  <c r="T47" i="2" s="1"/>
  <c r="U46" i="2"/>
  <c r="T46" i="2"/>
  <c r="S46" i="2"/>
  <c r="R46" i="2"/>
  <c r="Q46" i="2"/>
  <c r="P46" i="2"/>
  <c r="E46" i="2"/>
  <c r="T45" i="2"/>
  <c r="S45" i="2"/>
  <c r="R45" i="2"/>
  <c r="Q45" i="2"/>
  <c r="P45" i="2"/>
  <c r="E45" i="2"/>
  <c r="U45" i="2" s="1"/>
  <c r="U44" i="2"/>
  <c r="T44" i="2"/>
  <c r="S44" i="2"/>
  <c r="R44" i="2"/>
  <c r="Q44" i="2"/>
  <c r="P44" i="2"/>
  <c r="E44" i="2"/>
  <c r="S42" i="2"/>
  <c r="R42" i="2"/>
  <c r="O42" i="2"/>
  <c r="N42" i="2"/>
  <c r="M42" i="2"/>
  <c r="L42" i="2"/>
  <c r="K42" i="2"/>
  <c r="J42" i="2"/>
  <c r="I42" i="2"/>
  <c r="H42" i="2"/>
  <c r="G42" i="2"/>
  <c r="F42" i="2"/>
  <c r="C42" i="2"/>
  <c r="B42" i="2"/>
  <c r="U41" i="2"/>
  <c r="T41" i="2"/>
  <c r="S41" i="2"/>
  <c r="R41" i="2"/>
  <c r="Q41" i="2"/>
  <c r="P41" i="2"/>
  <c r="E41" i="2"/>
  <c r="U40" i="2"/>
  <c r="T40" i="2"/>
  <c r="S40" i="2"/>
  <c r="R40" i="2"/>
  <c r="Q40" i="2"/>
  <c r="P40" i="2"/>
  <c r="E40" i="2"/>
  <c r="T39" i="2"/>
  <c r="S39" i="2"/>
  <c r="R39" i="2"/>
  <c r="Q39" i="2"/>
  <c r="P39" i="2"/>
  <c r="E39" i="2"/>
  <c r="U39" i="2" s="1"/>
  <c r="S38" i="2"/>
  <c r="R38" i="2"/>
  <c r="Q38" i="2"/>
  <c r="P38" i="2"/>
  <c r="E38" i="2"/>
  <c r="U38" i="2" s="1"/>
  <c r="S37" i="2"/>
  <c r="R37" i="2"/>
  <c r="Q37" i="2"/>
  <c r="P37" i="2"/>
  <c r="E37" i="2"/>
  <c r="U37" i="2" s="1"/>
  <c r="S35" i="2"/>
  <c r="O35" i="2"/>
  <c r="N35" i="2"/>
  <c r="M35" i="2"/>
  <c r="L35" i="2"/>
  <c r="R35" i="2" s="1"/>
  <c r="K35" i="2"/>
  <c r="J35" i="2"/>
  <c r="I35" i="2"/>
  <c r="Q35" i="2" s="1"/>
  <c r="H35" i="2"/>
  <c r="P35" i="2" s="1"/>
  <c r="G35" i="2"/>
  <c r="F35" i="2"/>
  <c r="C35" i="2"/>
  <c r="B35" i="2"/>
  <c r="E35" i="2" s="1"/>
  <c r="S34" i="2"/>
  <c r="R34" i="2"/>
  <c r="Q34" i="2"/>
  <c r="P34" i="2"/>
  <c r="E34" i="2"/>
  <c r="T34" i="2" s="1"/>
  <c r="O32" i="2"/>
  <c r="N32" i="2"/>
  <c r="M32" i="2"/>
  <c r="S32" i="2" s="1"/>
  <c r="L32" i="2"/>
  <c r="R32" i="2" s="1"/>
  <c r="K32" i="2"/>
  <c r="J32" i="2"/>
  <c r="I32" i="2"/>
  <c r="H32" i="2"/>
  <c r="G32" i="2"/>
  <c r="F32" i="2"/>
  <c r="C32" i="2"/>
  <c r="B32" i="2"/>
  <c r="E32" i="2" s="1"/>
  <c r="S31" i="2"/>
  <c r="R31" i="2"/>
  <c r="Q31" i="2"/>
  <c r="P31" i="2"/>
  <c r="E31" i="2"/>
  <c r="T31" i="2" s="1"/>
  <c r="U30" i="2"/>
  <c r="S30" i="2"/>
  <c r="R30" i="2"/>
  <c r="Q30" i="2"/>
  <c r="P30" i="2"/>
  <c r="E30" i="2"/>
  <c r="T30" i="2" s="1"/>
  <c r="S29" i="2"/>
  <c r="R29" i="2"/>
  <c r="Q29" i="2"/>
  <c r="P29" i="2"/>
  <c r="E29" i="2"/>
  <c r="U29" i="2" s="1"/>
  <c r="S28" i="2"/>
  <c r="R28" i="2"/>
  <c r="Q28" i="2"/>
  <c r="P28" i="2"/>
  <c r="E28" i="2"/>
  <c r="U28" i="2" s="1"/>
  <c r="S26" i="2"/>
  <c r="O26" i="2"/>
  <c r="N26" i="2"/>
  <c r="M26" i="2"/>
  <c r="L26" i="2"/>
  <c r="R26" i="2" s="1"/>
  <c r="K26" i="2"/>
  <c r="J26" i="2"/>
  <c r="I26" i="2"/>
  <c r="Q26" i="2" s="1"/>
  <c r="H26" i="2"/>
  <c r="P26" i="2" s="1"/>
  <c r="G26" i="2"/>
  <c r="F26" i="2"/>
  <c r="C26" i="2"/>
  <c r="B26" i="2"/>
  <c r="T25" i="2"/>
  <c r="S25" i="2"/>
  <c r="R25" i="2"/>
  <c r="Q25" i="2"/>
  <c r="P25" i="2"/>
  <c r="E25" i="2"/>
  <c r="U25" i="2" s="1"/>
  <c r="S24" i="2"/>
  <c r="R24" i="2"/>
  <c r="Q24" i="2"/>
  <c r="P24" i="2"/>
  <c r="E24" i="2"/>
  <c r="U24" i="2" s="1"/>
  <c r="U23" i="2"/>
  <c r="T23" i="2"/>
  <c r="S23" i="2"/>
  <c r="R23" i="2"/>
  <c r="Q23" i="2"/>
  <c r="P23" i="2"/>
  <c r="E23" i="2"/>
  <c r="T22" i="2"/>
  <c r="S22" i="2"/>
  <c r="R22" i="2"/>
  <c r="Q22" i="2"/>
  <c r="P22" i="2"/>
  <c r="E22" i="2"/>
  <c r="U22" i="2" s="1"/>
  <c r="S21" i="2"/>
  <c r="R21" i="2"/>
  <c r="Q21" i="2"/>
  <c r="P21" i="2"/>
  <c r="E21" i="2"/>
  <c r="U21" i="2" s="1"/>
  <c r="S20" i="2"/>
  <c r="R20" i="2"/>
  <c r="Q20" i="2"/>
  <c r="P20" i="2"/>
  <c r="E20" i="2"/>
  <c r="T20" i="2" s="1"/>
  <c r="U19" i="2"/>
  <c r="S19" i="2"/>
  <c r="R19" i="2"/>
  <c r="Q19" i="2"/>
  <c r="P19" i="2"/>
  <c r="E19" i="2"/>
  <c r="T19" i="2" s="1"/>
  <c r="S17" i="2"/>
  <c r="R17" i="2"/>
  <c r="O17" i="2"/>
  <c r="N17" i="2"/>
  <c r="M17" i="2"/>
  <c r="L17" i="2"/>
  <c r="K17" i="2"/>
  <c r="J17" i="2"/>
  <c r="I17" i="2"/>
  <c r="Q17" i="2" s="1"/>
  <c r="H17" i="2"/>
  <c r="P17" i="2" s="1"/>
  <c r="G17" i="2"/>
  <c r="F17" i="2"/>
  <c r="C17" i="2"/>
  <c r="B17" i="2"/>
  <c r="E17" i="2" s="1"/>
  <c r="U16" i="2"/>
  <c r="S16" i="2"/>
  <c r="R16" i="2"/>
  <c r="Q16" i="2"/>
  <c r="P16" i="2"/>
  <c r="E16" i="2"/>
  <c r="T16" i="2" s="1"/>
  <c r="U15" i="2"/>
  <c r="T15" i="2"/>
  <c r="S15" i="2"/>
  <c r="R15" i="2"/>
  <c r="Q15" i="2"/>
  <c r="P15" i="2"/>
  <c r="E15" i="2"/>
  <c r="U14" i="2"/>
  <c r="T14" i="2"/>
  <c r="S14" i="2"/>
  <c r="R14" i="2"/>
  <c r="Q14" i="2"/>
  <c r="P14" i="2"/>
  <c r="E14" i="2"/>
  <c r="U13" i="2"/>
  <c r="T13" i="2"/>
  <c r="S13" i="2"/>
  <c r="R13" i="2"/>
  <c r="Q13" i="2"/>
  <c r="P13" i="2"/>
  <c r="E13" i="2"/>
  <c r="U12" i="2"/>
  <c r="T12" i="2"/>
  <c r="S12" i="2"/>
  <c r="R12" i="2"/>
  <c r="Q12" i="2"/>
  <c r="P12" i="2"/>
  <c r="E12" i="2"/>
  <c r="T11" i="2"/>
  <c r="S11" i="2"/>
  <c r="R11" i="2"/>
  <c r="Q11" i="2"/>
  <c r="P11" i="2"/>
  <c r="E11" i="2"/>
  <c r="U11" i="2" s="1"/>
  <c r="S10" i="2"/>
  <c r="R10" i="2"/>
  <c r="Q10" i="2"/>
  <c r="P10" i="2"/>
  <c r="E10" i="2"/>
  <c r="U10" i="2" s="1"/>
  <c r="S9" i="2"/>
  <c r="R9" i="2"/>
  <c r="Q9" i="2"/>
  <c r="P9" i="2"/>
  <c r="E9" i="2"/>
  <c r="U9" i="2" s="1"/>
  <c r="U96" i="1"/>
  <c r="S96" i="1"/>
  <c r="R96" i="1"/>
  <c r="Q96" i="1"/>
  <c r="P96" i="1"/>
  <c r="E96" i="1"/>
  <c r="T96" i="1" s="1"/>
  <c r="U95" i="1"/>
  <c r="T95" i="1"/>
  <c r="S95" i="1"/>
  <c r="R95" i="1"/>
  <c r="Q95" i="1"/>
  <c r="P95" i="1"/>
  <c r="E95" i="1"/>
  <c r="U94" i="1"/>
  <c r="T94" i="1"/>
  <c r="S94" i="1"/>
  <c r="R94" i="1"/>
  <c r="Q94" i="1"/>
  <c r="P94" i="1"/>
  <c r="E94" i="1"/>
  <c r="U93" i="1"/>
  <c r="T93" i="1"/>
  <c r="S93" i="1"/>
  <c r="R93" i="1"/>
  <c r="Q93" i="1"/>
  <c r="P93" i="1"/>
  <c r="E93" i="1"/>
  <c r="U92" i="1"/>
  <c r="T92" i="1"/>
  <c r="S92" i="1"/>
  <c r="R92" i="1"/>
  <c r="Q92" i="1"/>
  <c r="P92" i="1"/>
  <c r="E92" i="1"/>
  <c r="T91" i="1"/>
  <c r="S91" i="1"/>
  <c r="R91" i="1"/>
  <c r="Q91" i="1"/>
  <c r="P91" i="1"/>
  <c r="E91" i="1"/>
  <c r="U91" i="1" s="1"/>
  <c r="S90" i="1"/>
  <c r="R90" i="1"/>
  <c r="Q90" i="1"/>
  <c r="P90" i="1"/>
  <c r="E90" i="1"/>
  <c r="U90" i="1" s="1"/>
  <c r="S89" i="1"/>
  <c r="R89" i="1"/>
  <c r="Q89" i="1"/>
  <c r="P89" i="1"/>
  <c r="E89" i="1"/>
  <c r="T89" i="1" s="1"/>
  <c r="U88" i="1"/>
  <c r="S88" i="1"/>
  <c r="R88" i="1"/>
  <c r="Q88" i="1"/>
  <c r="P88" i="1"/>
  <c r="E88" i="1"/>
  <c r="T88" i="1" s="1"/>
  <c r="W75" i="1"/>
  <c r="V75" i="1"/>
  <c r="O75" i="1"/>
  <c r="N75" i="1"/>
  <c r="M75" i="1"/>
  <c r="L75" i="1"/>
  <c r="K75" i="1"/>
  <c r="J75" i="1"/>
  <c r="I75" i="1"/>
  <c r="H75" i="1"/>
  <c r="G75" i="1"/>
  <c r="F75" i="1"/>
  <c r="C75" i="1"/>
  <c r="B75" i="1"/>
  <c r="V74" i="1"/>
  <c r="O74" i="1"/>
  <c r="N74" i="1"/>
  <c r="R74" i="1" s="1"/>
  <c r="M74" i="1"/>
  <c r="S74" i="1" s="1"/>
  <c r="L74" i="1"/>
  <c r="K74" i="1"/>
  <c r="J74" i="1"/>
  <c r="I74" i="1"/>
  <c r="Q74" i="1" s="1"/>
  <c r="H74" i="1"/>
  <c r="P74" i="1" s="1"/>
  <c r="G74" i="1"/>
  <c r="F74" i="1"/>
  <c r="E74" i="1"/>
  <c r="C74" i="1"/>
  <c r="B74" i="1"/>
  <c r="V73" i="1"/>
  <c r="R73" i="1"/>
  <c r="O73" i="1"/>
  <c r="S73" i="1" s="1"/>
  <c r="N73" i="1"/>
  <c r="M73" i="1"/>
  <c r="L73" i="1"/>
  <c r="K73" i="1"/>
  <c r="J73" i="1"/>
  <c r="I73" i="1"/>
  <c r="Q73" i="1" s="1"/>
  <c r="H73" i="1"/>
  <c r="P73" i="1" s="1"/>
  <c r="G73" i="1"/>
  <c r="F73" i="1"/>
  <c r="C73" i="1"/>
  <c r="B73" i="1"/>
  <c r="E73" i="1" s="1"/>
  <c r="U72" i="1"/>
  <c r="T72" i="1"/>
  <c r="S72" i="1"/>
  <c r="R72" i="1"/>
  <c r="Q72" i="1"/>
  <c r="P72" i="1"/>
  <c r="E72" i="1"/>
  <c r="T71" i="1"/>
  <c r="S71" i="1"/>
  <c r="R71" i="1"/>
  <c r="Q71" i="1"/>
  <c r="U71" i="1" s="1"/>
  <c r="P71" i="1"/>
  <c r="E71" i="1"/>
  <c r="W69" i="1"/>
  <c r="V69" i="1"/>
  <c r="O69" i="1"/>
  <c r="N69" i="1"/>
  <c r="R69" i="1" s="1"/>
  <c r="M69" i="1"/>
  <c r="L69" i="1"/>
  <c r="K69" i="1"/>
  <c r="J69" i="1"/>
  <c r="I69" i="1"/>
  <c r="H69" i="1"/>
  <c r="G69" i="1"/>
  <c r="F69" i="1"/>
  <c r="C69" i="1"/>
  <c r="B69" i="1"/>
  <c r="O68" i="1"/>
  <c r="N68" i="1"/>
  <c r="M68" i="1"/>
  <c r="S68" i="1" s="1"/>
  <c r="L68" i="1"/>
  <c r="R68" i="1" s="1"/>
  <c r="K68" i="1"/>
  <c r="J68" i="1"/>
  <c r="I68" i="1"/>
  <c r="H68" i="1"/>
  <c r="G68" i="1"/>
  <c r="F68" i="1"/>
  <c r="C68" i="1"/>
  <c r="B68" i="1"/>
  <c r="E68" i="1" s="1"/>
  <c r="U67" i="1"/>
  <c r="S67" i="1"/>
  <c r="R67" i="1"/>
  <c r="Q67" i="1"/>
  <c r="P67" i="1"/>
  <c r="E67" i="1"/>
  <c r="T67" i="1" s="1"/>
  <c r="U66" i="1"/>
  <c r="T66" i="1"/>
  <c r="S66" i="1"/>
  <c r="R66" i="1"/>
  <c r="Q66" i="1"/>
  <c r="P66" i="1"/>
  <c r="E66" i="1"/>
  <c r="U65" i="1"/>
  <c r="T65" i="1"/>
  <c r="S65" i="1"/>
  <c r="R65" i="1"/>
  <c r="Q65" i="1"/>
  <c r="P65" i="1"/>
  <c r="E65" i="1"/>
  <c r="S64" i="1"/>
  <c r="R64" i="1"/>
  <c r="Q64" i="1"/>
  <c r="P64" i="1"/>
  <c r="E64" i="1"/>
  <c r="U64" i="1" s="1"/>
  <c r="S63" i="1"/>
  <c r="R63" i="1"/>
  <c r="Q63" i="1"/>
  <c r="P63" i="1"/>
  <c r="E63" i="1"/>
  <c r="U63" i="1" s="1"/>
  <c r="O61" i="1"/>
  <c r="N61" i="1"/>
  <c r="M61" i="1"/>
  <c r="S61" i="1" s="1"/>
  <c r="L61" i="1"/>
  <c r="R61" i="1" s="1"/>
  <c r="K61" i="1"/>
  <c r="J61" i="1"/>
  <c r="I61" i="1"/>
  <c r="H61" i="1"/>
  <c r="C61" i="1"/>
  <c r="B61" i="1"/>
  <c r="S60" i="1"/>
  <c r="R60" i="1"/>
  <c r="Q60" i="1"/>
  <c r="P60" i="1"/>
  <c r="E60" i="1"/>
  <c r="U60" i="1" s="1"/>
  <c r="S59" i="1"/>
  <c r="R59" i="1"/>
  <c r="Q59" i="1"/>
  <c r="P59" i="1"/>
  <c r="E59" i="1"/>
  <c r="T59" i="1" s="1"/>
  <c r="U58" i="1"/>
  <c r="S58" i="1"/>
  <c r="R58" i="1"/>
  <c r="Q58" i="1"/>
  <c r="P58" i="1"/>
  <c r="E58" i="1"/>
  <c r="T58" i="1" s="1"/>
  <c r="S57" i="1"/>
  <c r="R57" i="1"/>
  <c r="Q57" i="1"/>
  <c r="P57" i="1"/>
  <c r="E57" i="1"/>
  <c r="U57" i="1" s="1"/>
  <c r="V55" i="1"/>
  <c r="O55" i="1"/>
  <c r="N55" i="1"/>
  <c r="M55" i="1"/>
  <c r="S55" i="1" s="1"/>
  <c r="L55" i="1"/>
  <c r="K55" i="1"/>
  <c r="J55" i="1"/>
  <c r="I55" i="1"/>
  <c r="H55" i="1"/>
  <c r="G55" i="1"/>
  <c r="F55" i="1"/>
  <c r="C55" i="1"/>
  <c r="B55" i="1"/>
  <c r="U54" i="1"/>
  <c r="S54" i="1"/>
  <c r="R54" i="1"/>
  <c r="Q54" i="1"/>
  <c r="P54" i="1"/>
  <c r="E54" i="1"/>
  <c r="T54" i="1" s="1"/>
  <c r="U53" i="1"/>
  <c r="T53" i="1"/>
  <c r="S53" i="1"/>
  <c r="R53" i="1"/>
  <c r="Q53" i="1"/>
  <c r="P53" i="1"/>
  <c r="E53" i="1"/>
  <c r="U52" i="1"/>
  <c r="T52" i="1"/>
  <c r="S52" i="1"/>
  <c r="R52" i="1"/>
  <c r="Q52" i="1"/>
  <c r="P52" i="1"/>
  <c r="E52" i="1"/>
  <c r="T51" i="1"/>
  <c r="S51" i="1"/>
  <c r="R51" i="1"/>
  <c r="Q51" i="1"/>
  <c r="P51" i="1"/>
  <c r="E51" i="1"/>
  <c r="U51" i="1" s="1"/>
  <c r="U50" i="1"/>
  <c r="S50" i="1"/>
  <c r="R50" i="1"/>
  <c r="Q50" i="1"/>
  <c r="P50" i="1"/>
  <c r="E50" i="1"/>
  <c r="T50" i="1" s="1"/>
  <c r="S49" i="1"/>
  <c r="R49" i="1"/>
  <c r="Q49" i="1"/>
  <c r="P49" i="1"/>
  <c r="E49" i="1"/>
  <c r="U49" i="1" s="1"/>
  <c r="S48" i="1"/>
  <c r="R48" i="1"/>
  <c r="Q48" i="1"/>
  <c r="P48" i="1"/>
  <c r="E48" i="1"/>
  <c r="U48" i="1" s="1"/>
  <c r="S47" i="1"/>
  <c r="R47" i="1"/>
  <c r="Q47" i="1"/>
  <c r="P47" i="1"/>
  <c r="E47" i="1"/>
  <c r="T47" i="1" s="1"/>
  <c r="U46" i="1"/>
  <c r="S46" i="1"/>
  <c r="R46" i="1"/>
  <c r="Q46" i="1"/>
  <c r="P46" i="1"/>
  <c r="E46" i="1"/>
  <c r="T46" i="1" s="1"/>
  <c r="U45" i="1"/>
  <c r="T45" i="1"/>
  <c r="S45" i="1"/>
  <c r="R45" i="1"/>
  <c r="Q45" i="1"/>
  <c r="P45" i="1"/>
  <c r="E45" i="1"/>
  <c r="U44" i="1"/>
  <c r="T44" i="1"/>
  <c r="S44" i="1"/>
  <c r="R44" i="1"/>
  <c r="Q44" i="1"/>
  <c r="P44" i="1"/>
  <c r="E44" i="1"/>
  <c r="O42" i="1"/>
  <c r="N42" i="1"/>
  <c r="R42" i="1" s="1"/>
  <c r="M42" i="1"/>
  <c r="S42" i="1" s="1"/>
  <c r="L42" i="1"/>
  <c r="K42" i="1"/>
  <c r="J42" i="1"/>
  <c r="I42" i="1"/>
  <c r="H42" i="1"/>
  <c r="G42" i="1"/>
  <c r="F42" i="1"/>
  <c r="C42" i="1"/>
  <c r="B42" i="1"/>
  <c r="U41" i="1"/>
  <c r="T41" i="1"/>
  <c r="S41" i="1"/>
  <c r="R41" i="1"/>
  <c r="Q41" i="1"/>
  <c r="P41" i="1"/>
  <c r="E41" i="1"/>
  <c r="U40" i="1"/>
  <c r="T40" i="1"/>
  <c r="S40" i="1"/>
  <c r="R40" i="1"/>
  <c r="Q40" i="1"/>
  <c r="P40" i="1"/>
  <c r="E40" i="1"/>
  <c r="S39" i="1"/>
  <c r="R39" i="1"/>
  <c r="Q39" i="1"/>
  <c r="P39" i="1"/>
  <c r="E39" i="1"/>
  <c r="T39" i="1" s="1"/>
  <c r="S38" i="1"/>
  <c r="R38" i="1"/>
  <c r="Q38" i="1"/>
  <c r="P38" i="1"/>
  <c r="T38" i="1" s="1"/>
  <c r="E38" i="1"/>
  <c r="U38" i="1" s="1"/>
  <c r="S37" i="1"/>
  <c r="R37" i="1"/>
  <c r="Q37" i="1"/>
  <c r="P37" i="1"/>
  <c r="E37" i="1"/>
  <c r="O35" i="1"/>
  <c r="N35" i="1"/>
  <c r="M35" i="1"/>
  <c r="S35" i="1" s="1"/>
  <c r="L35" i="1"/>
  <c r="R35" i="1" s="1"/>
  <c r="K35" i="1"/>
  <c r="J35" i="1"/>
  <c r="I35" i="1"/>
  <c r="Q35" i="1" s="1"/>
  <c r="H35" i="1"/>
  <c r="P35" i="1" s="1"/>
  <c r="G35" i="1"/>
  <c r="F35" i="1"/>
  <c r="C35" i="1"/>
  <c r="E35" i="1" s="1"/>
  <c r="B35" i="1"/>
  <c r="S34" i="1"/>
  <c r="R34" i="1"/>
  <c r="Q34" i="1"/>
  <c r="P34" i="1"/>
  <c r="E34" i="1"/>
  <c r="U34" i="1" s="1"/>
  <c r="V32" i="1"/>
  <c r="O32" i="1"/>
  <c r="N32" i="1"/>
  <c r="M32" i="1"/>
  <c r="S32" i="1" s="1"/>
  <c r="L32" i="1"/>
  <c r="R32" i="1" s="1"/>
  <c r="K32" i="1"/>
  <c r="J32" i="1"/>
  <c r="I32" i="1"/>
  <c r="H32" i="1"/>
  <c r="G32" i="1"/>
  <c r="F32" i="1"/>
  <c r="C32" i="1"/>
  <c r="B32" i="1"/>
  <c r="E32" i="1" s="1"/>
  <c r="S31" i="1"/>
  <c r="R31" i="1"/>
  <c r="Q31" i="1"/>
  <c r="P31" i="1"/>
  <c r="E31" i="1"/>
  <c r="U31" i="1" s="1"/>
  <c r="S30" i="1"/>
  <c r="R30" i="1"/>
  <c r="Q30" i="1"/>
  <c r="P30" i="1"/>
  <c r="E30" i="1"/>
  <c r="U30" i="1" s="1"/>
  <c r="S29" i="1"/>
  <c r="R29" i="1"/>
  <c r="Q29" i="1"/>
  <c r="P29" i="1"/>
  <c r="E29" i="1"/>
  <c r="T29" i="1" s="1"/>
  <c r="U28" i="1"/>
  <c r="S28" i="1"/>
  <c r="R28" i="1"/>
  <c r="Q28" i="1"/>
  <c r="P28" i="1"/>
  <c r="E28" i="1"/>
  <c r="T28" i="1" s="1"/>
  <c r="W26" i="1"/>
  <c r="V26" i="1"/>
  <c r="O26" i="1"/>
  <c r="N26" i="1"/>
  <c r="M26" i="1"/>
  <c r="L26" i="1"/>
  <c r="K26" i="1"/>
  <c r="J26" i="1"/>
  <c r="I26" i="1"/>
  <c r="H26" i="1"/>
  <c r="P26" i="1" s="1"/>
  <c r="G26" i="1"/>
  <c r="F26" i="1"/>
  <c r="C26" i="1"/>
  <c r="E26" i="1" s="1"/>
  <c r="B26" i="1"/>
  <c r="S25" i="1"/>
  <c r="R25" i="1"/>
  <c r="Q25" i="1"/>
  <c r="P25" i="1"/>
  <c r="E25" i="1"/>
  <c r="U25" i="1" s="1"/>
  <c r="S24" i="1"/>
  <c r="R24" i="1"/>
  <c r="Q24" i="1"/>
  <c r="P24" i="1"/>
  <c r="E24" i="1"/>
  <c r="T24" i="1" s="1"/>
  <c r="U23" i="1"/>
  <c r="S23" i="1"/>
  <c r="R23" i="1"/>
  <c r="Q23" i="1"/>
  <c r="P23" i="1"/>
  <c r="E23" i="1"/>
  <c r="T23" i="1" s="1"/>
  <c r="U22" i="1"/>
  <c r="T22" i="1"/>
  <c r="S22" i="1"/>
  <c r="R22" i="1"/>
  <c r="Q22" i="1"/>
  <c r="P22" i="1"/>
  <c r="E22" i="1"/>
  <c r="U21" i="1"/>
  <c r="T21" i="1"/>
  <c r="S21" i="1"/>
  <c r="R21" i="1"/>
  <c r="Q21" i="1"/>
  <c r="P21" i="1"/>
  <c r="E21" i="1"/>
  <c r="U20" i="1"/>
  <c r="T20" i="1"/>
  <c r="S20" i="1"/>
  <c r="R20" i="1"/>
  <c r="Q20" i="1"/>
  <c r="P20" i="1"/>
  <c r="E20" i="1"/>
  <c r="T19" i="1"/>
  <c r="S19" i="1"/>
  <c r="R19" i="1"/>
  <c r="Q19" i="1"/>
  <c r="U19" i="1" s="1"/>
  <c r="P19" i="1"/>
  <c r="E19" i="1"/>
  <c r="V17" i="1"/>
  <c r="R17" i="1"/>
  <c r="O17" i="1"/>
  <c r="S17" i="1" s="1"/>
  <c r="N17" i="1"/>
  <c r="M17" i="1"/>
  <c r="L17" i="1"/>
  <c r="K17" i="1"/>
  <c r="J17" i="1"/>
  <c r="I17" i="1"/>
  <c r="Q17" i="1" s="1"/>
  <c r="H17" i="1"/>
  <c r="P17" i="1" s="1"/>
  <c r="G17" i="1"/>
  <c r="F17" i="1"/>
  <c r="C17" i="1"/>
  <c r="B17" i="1"/>
  <c r="E17" i="1" s="1"/>
  <c r="T16" i="1"/>
  <c r="S16" i="1"/>
  <c r="R16" i="1"/>
  <c r="Q16" i="1"/>
  <c r="U16" i="1" s="1"/>
  <c r="P16" i="1"/>
  <c r="E16" i="1"/>
  <c r="S15" i="1"/>
  <c r="R15" i="1"/>
  <c r="Q15" i="1"/>
  <c r="U15" i="1" s="1"/>
  <c r="P15" i="1"/>
  <c r="T15" i="1" s="1"/>
  <c r="E15" i="1"/>
  <c r="S14" i="1"/>
  <c r="R14" i="1"/>
  <c r="Q14" i="1"/>
  <c r="P14" i="1"/>
  <c r="E14" i="1"/>
  <c r="U14" i="1" s="1"/>
  <c r="S13" i="1"/>
  <c r="R13" i="1"/>
  <c r="Q13" i="1"/>
  <c r="P13" i="1"/>
  <c r="E13" i="1"/>
  <c r="U13" i="1" s="1"/>
  <c r="S12" i="1"/>
  <c r="R12" i="1"/>
  <c r="Q12" i="1"/>
  <c r="P12" i="1"/>
  <c r="E12" i="1"/>
  <c r="T12" i="1" s="1"/>
  <c r="U11" i="1"/>
  <c r="S11" i="1"/>
  <c r="R11" i="1"/>
  <c r="Q11" i="1"/>
  <c r="P11" i="1"/>
  <c r="E11" i="1"/>
  <c r="T11" i="1" s="1"/>
  <c r="U10" i="1"/>
  <c r="T10" i="1"/>
  <c r="S10" i="1"/>
  <c r="R10" i="1"/>
  <c r="Q10" i="1"/>
  <c r="P10" i="1"/>
  <c r="E10" i="1"/>
  <c r="U9" i="1"/>
  <c r="T9" i="1"/>
  <c r="S9" i="1"/>
  <c r="R9" i="1"/>
  <c r="Q9" i="1"/>
  <c r="P9" i="1"/>
  <c r="E9" i="1"/>
  <c r="E68" i="32" l="1"/>
  <c r="P68" i="32"/>
  <c r="S75" i="32"/>
  <c r="U65" i="32"/>
  <c r="Q68" i="32"/>
  <c r="R75" i="32"/>
  <c r="Q61" i="32"/>
  <c r="U50" i="32"/>
  <c r="Q75" i="32"/>
  <c r="U39" i="32"/>
  <c r="P42" i="32"/>
  <c r="T29" i="32"/>
  <c r="U28" i="32"/>
  <c r="P32" i="32"/>
  <c r="Q26" i="32"/>
  <c r="E55" i="32"/>
  <c r="P55" i="32"/>
  <c r="Q55" i="32"/>
  <c r="S69" i="32"/>
  <c r="U60" i="32"/>
  <c r="P61" i="32"/>
  <c r="E69" i="32"/>
  <c r="R69" i="32"/>
  <c r="E75" i="32"/>
  <c r="P69" i="32"/>
  <c r="T69" i="32" s="1"/>
  <c r="P75" i="32"/>
  <c r="T75" i="32" s="1"/>
  <c r="T103" i="32"/>
  <c r="U63" i="31"/>
  <c r="T64" i="31"/>
  <c r="Q68" i="31"/>
  <c r="E61" i="31"/>
  <c r="Q61" i="31"/>
  <c r="S55" i="31"/>
  <c r="T39" i="31"/>
  <c r="S69" i="31"/>
  <c r="R75" i="31"/>
  <c r="P26" i="31"/>
  <c r="Q26" i="31"/>
  <c r="E69" i="31"/>
  <c r="P55" i="31"/>
  <c r="T55" i="31" s="1"/>
  <c r="R55" i="31"/>
  <c r="Q69" i="31"/>
  <c r="U69" i="31" s="1"/>
  <c r="P75" i="31"/>
  <c r="P61" i="31"/>
  <c r="E75" i="31"/>
  <c r="P69" i="31"/>
  <c r="T69" i="31" s="1"/>
  <c r="S75" i="31"/>
  <c r="Q75" i="31"/>
  <c r="U75" i="31" s="1"/>
  <c r="R69" i="31"/>
  <c r="R97" i="31"/>
  <c r="U98" i="31"/>
  <c r="P68" i="30"/>
  <c r="T57" i="30"/>
  <c r="E61" i="30"/>
  <c r="T50" i="30"/>
  <c r="U47" i="30"/>
  <c r="R69" i="30"/>
  <c r="R75" i="30"/>
  <c r="P42" i="30"/>
  <c r="E75" i="30"/>
  <c r="T39" i="30"/>
  <c r="P32" i="30"/>
  <c r="E69" i="30"/>
  <c r="P26" i="30"/>
  <c r="T25" i="30"/>
  <c r="Q26" i="30"/>
  <c r="E55" i="30"/>
  <c r="R55" i="30"/>
  <c r="Q75" i="30"/>
  <c r="T49" i="30"/>
  <c r="Q55" i="30"/>
  <c r="P55" i="30"/>
  <c r="P61" i="30"/>
  <c r="P69" i="30"/>
  <c r="Q69" i="30"/>
  <c r="P75" i="30"/>
  <c r="T75" i="30" s="1"/>
  <c r="T105" i="30"/>
  <c r="S97" i="30"/>
  <c r="U111" i="30"/>
  <c r="T57" i="29"/>
  <c r="E61" i="29"/>
  <c r="E75" i="29"/>
  <c r="T48" i="29"/>
  <c r="R75" i="29"/>
  <c r="E55" i="29"/>
  <c r="R42" i="29"/>
  <c r="P32" i="29"/>
  <c r="Q32" i="29"/>
  <c r="P26" i="29"/>
  <c r="Q55" i="29"/>
  <c r="U55" i="29" s="1"/>
  <c r="E69" i="29"/>
  <c r="R55" i="29"/>
  <c r="R69" i="29"/>
  <c r="P61" i="29"/>
  <c r="Q69" i="29"/>
  <c r="U69" i="29" s="1"/>
  <c r="P75" i="29"/>
  <c r="T75" i="29" s="1"/>
  <c r="T99" i="29"/>
  <c r="T110" i="29"/>
  <c r="U64" i="28"/>
  <c r="P68" i="28"/>
  <c r="Q68" i="28"/>
  <c r="T52" i="28"/>
  <c r="T51" i="28"/>
  <c r="S55" i="28"/>
  <c r="T44" i="28"/>
  <c r="Q42" i="28"/>
  <c r="R75" i="28"/>
  <c r="E42" i="28"/>
  <c r="P42" i="28"/>
  <c r="Q32" i="28"/>
  <c r="S75" i="28"/>
  <c r="R26" i="28"/>
  <c r="E75" i="28"/>
  <c r="P26" i="28"/>
  <c r="T26" i="28" s="1"/>
  <c r="R55" i="28"/>
  <c r="E55" i="28"/>
  <c r="P55" i="28"/>
  <c r="R69" i="28"/>
  <c r="Q55" i="28"/>
  <c r="Q75" i="28"/>
  <c r="Q61" i="28"/>
  <c r="E69" i="28"/>
  <c r="S69" i="28"/>
  <c r="P75" i="28"/>
  <c r="T75" i="28" s="1"/>
  <c r="T59" i="28"/>
  <c r="P69" i="28"/>
  <c r="P61" i="28"/>
  <c r="Q69" i="28"/>
  <c r="T102" i="28"/>
  <c r="T104" i="28"/>
  <c r="M114" i="28"/>
  <c r="S114" i="28" s="1"/>
  <c r="T107" i="28"/>
  <c r="T64" i="27"/>
  <c r="P68" i="27"/>
  <c r="Q61" i="27"/>
  <c r="T52" i="27"/>
  <c r="T44" i="27"/>
  <c r="T29" i="27"/>
  <c r="Q32" i="27"/>
  <c r="P69" i="27"/>
  <c r="P26" i="27"/>
  <c r="R75" i="27"/>
  <c r="E55" i="27"/>
  <c r="P55" i="27"/>
  <c r="Q55" i="27"/>
  <c r="E75" i="27"/>
  <c r="Q69" i="27"/>
  <c r="S75" i="27"/>
  <c r="P75" i="27"/>
  <c r="R69" i="27"/>
  <c r="Q75" i="27"/>
  <c r="E69" i="27"/>
  <c r="S69" i="27"/>
  <c r="U109" i="27"/>
  <c r="U107" i="27"/>
  <c r="T101" i="27"/>
  <c r="T99" i="27"/>
  <c r="U110" i="27"/>
  <c r="E82" i="27"/>
  <c r="P68" i="26"/>
  <c r="R69" i="26"/>
  <c r="Q68" i="26"/>
  <c r="T64" i="26"/>
  <c r="T63" i="26"/>
  <c r="T52" i="26"/>
  <c r="S55" i="26"/>
  <c r="E55" i="26"/>
  <c r="P55" i="26"/>
  <c r="E42" i="26"/>
  <c r="P42" i="26"/>
  <c r="Q42" i="26"/>
  <c r="S75" i="26"/>
  <c r="U25" i="26"/>
  <c r="S69" i="26"/>
  <c r="E75" i="26"/>
  <c r="R75" i="26"/>
  <c r="E69" i="26"/>
  <c r="E61" i="26"/>
  <c r="T59" i="26"/>
  <c r="P61" i="26"/>
  <c r="Q61" i="26"/>
  <c r="Q75" i="26"/>
  <c r="T98" i="26"/>
  <c r="T101" i="26"/>
  <c r="L114" i="26"/>
  <c r="R114" i="26" s="1"/>
  <c r="Q68" i="25"/>
  <c r="E68" i="25"/>
  <c r="U64" i="25"/>
  <c r="E61" i="25"/>
  <c r="Q61" i="25"/>
  <c r="T57" i="25"/>
  <c r="T52" i="25"/>
  <c r="U47" i="25"/>
  <c r="S55" i="25"/>
  <c r="R55" i="25"/>
  <c r="T44" i="25"/>
  <c r="P32" i="25"/>
  <c r="E32" i="25"/>
  <c r="P26" i="25"/>
  <c r="Q26" i="25"/>
  <c r="R75" i="25"/>
  <c r="R69" i="25"/>
  <c r="S75" i="25"/>
  <c r="P55" i="25"/>
  <c r="P69" i="25"/>
  <c r="Q69" i="25"/>
  <c r="P61" i="25"/>
  <c r="E69" i="25"/>
  <c r="S69" i="25"/>
  <c r="Q75" i="25"/>
  <c r="T106" i="25"/>
  <c r="Q68" i="24"/>
  <c r="T58" i="24"/>
  <c r="T57" i="24"/>
  <c r="T52" i="24"/>
  <c r="Q55" i="24"/>
  <c r="E55" i="24"/>
  <c r="S55" i="24"/>
  <c r="E75" i="24"/>
  <c r="Q32" i="24"/>
  <c r="E32" i="24"/>
  <c r="P32" i="24"/>
  <c r="P75" i="24"/>
  <c r="Q26" i="24"/>
  <c r="R75" i="24"/>
  <c r="E26" i="24"/>
  <c r="T24" i="24"/>
  <c r="P55" i="24"/>
  <c r="E69" i="24"/>
  <c r="S69" i="24"/>
  <c r="S75" i="24"/>
  <c r="R55" i="24"/>
  <c r="P61" i="24"/>
  <c r="Q61" i="24"/>
  <c r="P69" i="24"/>
  <c r="Q69" i="24"/>
  <c r="U100" i="24"/>
  <c r="T105" i="24"/>
  <c r="T107" i="24"/>
  <c r="T99" i="24"/>
  <c r="R97" i="24"/>
  <c r="Q68" i="23"/>
  <c r="E68" i="23"/>
  <c r="E61" i="23"/>
  <c r="Q61" i="23"/>
  <c r="R55" i="23"/>
  <c r="E75" i="23"/>
  <c r="T44" i="23"/>
  <c r="E42" i="23"/>
  <c r="P42" i="23"/>
  <c r="E69" i="23"/>
  <c r="Q75" i="23"/>
  <c r="Q26" i="23"/>
  <c r="R69" i="23"/>
  <c r="P55" i="23"/>
  <c r="Q55" i="23"/>
  <c r="T49" i="23"/>
  <c r="E55" i="23"/>
  <c r="P61" i="23"/>
  <c r="P69" i="23"/>
  <c r="T60" i="23"/>
  <c r="P68" i="22"/>
  <c r="Q68" i="22"/>
  <c r="T63" i="22"/>
  <c r="T50" i="22"/>
  <c r="R69" i="22"/>
  <c r="T47" i="22"/>
  <c r="E55" i="22"/>
  <c r="E75" i="22"/>
  <c r="R75" i="22"/>
  <c r="T44" i="22"/>
  <c r="T39" i="22"/>
  <c r="Q42" i="22"/>
  <c r="R42" i="22"/>
  <c r="T29" i="22"/>
  <c r="Q32" i="22"/>
  <c r="U24" i="22"/>
  <c r="E69" i="22"/>
  <c r="P55" i="22"/>
  <c r="Q55" i="22"/>
  <c r="U60" i="22"/>
  <c r="P69" i="22"/>
  <c r="Q69" i="22"/>
  <c r="U69" i="22" s="1"/>
  <c r="E97" i="22"/>
  <c r="T99" i="22"/>
  <c r="T101" i="22"/>
  <c r="T109" i="22"/>
  <c r="T107" i="22"/>
  <c r="E68" i="21"/>
  <c r="U51" i="21"/>
  <c r="E55" i="21"/>
  <c r="P42" i="21"/>
  <c r="R75" i="21"/>
  <c r="T29" i="21"/>
  <c r="P32" i="21"/>
  <c r="Q32" i="21"/>
  <c r="Q26" i="21"/>
  <c r="Q55" i="21"/>
  <c r="P75" i="21"/>
  <c r="E61" i="21"/>
  <c r="R69" i="21"/>
  <c r="Q75" i="21"/>
  <c r="P61" i="21"/>
  <c r="Q69" i="21"/>
  <c r="U69" i="21" s="1"/>
  <c r="T109" i="21"/>
  <c r="T111" i="21"/>
  <c r="E97" i="21"/>
  <c r="T103" i="21"/>
  <c r="U64" i="20"/>
  <c r="P68" i="20"/>
  <c r="T65" i="20"/>
  <c r="U57" i="20"/>
  <c r="T58" i="20"/>
  <c r="Q55" i="20"/>
  <c r="U50" i="20"/>
  <c r="E55" i="20"/>
  <c r="P42" i="20"/>
  <c r="Q42" i="20"/>
  <c r="Q32" i="20"/>
  <c r="U24" i="20"/>
  <c r="E26" i="20"/>
  <c r="P26" i="20"/>
  <c r="T25" i="20"/>
  <c r="E75" i="20"/>
  <c r="T49" i="20"/>
  <c r="R55" i="20"/>
  <c r="R69" i="20"/>
  <c r="P75" i="20"/>
  <c r="T75" i="20" s="1"/>
  <c r="E61" i="20"/>
  <c r="P69" i="20"/>
  <c r="P61" i="20"/>
  <c r="R97" i="20"/>
  <c r="U103" i="20"/>
  <c r="U63" i="19"/>
  <c r="U64" i="19"/>
  <c r="E61" i="19"/>
  <c r="T58" i="19"/>
  <c r="Q61" i="19"/>
  <c r="U57" i="19"/>
  <c r="Q55" i="19"/>
  <c r="R75" i="19"/>
  <c r="T52" i="19"/>
  <c r="E55" i="19"/>
  <c r="P42" i="19"/>
  <c r="E75" i="19"/>
  <c r="P69" i="19"/>
  <c r="T69" i="19" s="1"/>
  <c r="Q75" i="19"/>
  <c r="P26" i="19"/>
  <c r="E26" i="19"/>
  <c r="P55" i="19"/>
  <c r="Q69" i="19"/>
  <c r="U69" i="19" s="1"/>
  <c r="R69" i="19"/>
  <c r="E69" i="19"/>
  <c r="P61" i="19"/>
  <c r="S69" i="19"/>
  <c r="S75" i="19"/>
  <c r="R97" i="19"/>
  <c r="U103" i="19"/>
  <c r="U108" i="19"/>
  <c r="S97" i="19"/>
  <c r="U101" i="19"/>
  <c r="Q68" i="18"/>
  <c r="U63" i="18"/>
  <c r="E68" i="18"/>
  <c r="P68" i="18"/>
  <c r="P61" i="18"/>
  <c r="Q61" i="18"/>
  <c r="U57" i="18"/>
  <c r="U52" i="18"/>
  <c r="U48" i="18"/>
  <c r="U44" i="18"/>
  <c r="E42" i="18"/>
  <c r="P32" i="18"/>
  <c r="Q32" i="18"/>
  <c r="S69" i="18"/>
  <c r="P26" i="18"/>
  <c r="T25" i="18"/>
  <c r="Q26" i="18"/>
  <c r="Q55" i="18"/>
  <c r="P69" i="18"/>
  <c r="T69" i="18" s="1"/>
  <c r="P55" i="18"/>
  <c r="R69" i="18"/>
  <c r="Q75" i="18"/>
  <c r="U75" i="18" s="1"/>
  <c r="T59" i="18"/>
  <c r="E69" i="18"/>
  <c r="T103" i="18"/>
  <c r="T108" i="18"/>
  <c r="T110" i="18"/>
  <c r="U63" i="17"/>
  <c r="P68" i="17"/>
  <c r="U64" i="17"/>
  <c r="Q68" i="17"/>
  <c r="T57" i="17"/>
  <c r="T50" i="17"/>
  <c r="Q42" i="17"/>
  <c r="P42" i="17"/>
  <c r="E42" i="17"/>
  <c r="Q32" i="17"/>
  <c r="E26" i="17"/>
  <c r="P26" i="17"/>
  <c r="Q69" i="17"/>
  <c r="U69" i="17" s="1"/>
  <c r="R75" i="17"/>
  <c r="T49" i="17"/>
  <c r="Q55" i="17"/>
  <c r="P55" i="17"/>
  <c r="E61" i="17"/>
  <c r="E69" i="17"/>
  <c r="Q75" i="17"/>
  <c r="U75" i="17" s="1"/>
  <c r="P61" i="17"/>
  <c r="Q61" i="17"/>
  <c r="U110" i="17"/>
  <c r="U103" i="17"/>
  <c r="U111" i="17"/>
  <c r="E68" i="16"/>
  <c r="P68" i="16"/>
  <c r="P61" i="16"/>
  <c r="R75" i="16"/>
  <c r="E75" i="16"/>
  <c r="U48" i="16"/>
  <c r="Q55" i="16"/>
  <c r="E55" i="16"/>
  <c r="T39" i="16"/>
  <c r="P42" i="16"/>
  <c r="Q42" i="16"/>
  <c r="R42" i="16"/>
  <c r="E69" i="16"/>
  <c r="P32" i="16"/>
  <c r="Q32" i="16"/>
  <c r="E26" i="16"/>
  <c r="Q69" i="16"/>
  <c r="U69" i="16" s="1"/>
  <c r="P75" i="16"/>
  <c r="T75" i="16" s="1"/>
  <c r="Q26" i="16"/>
  <c r="P55" i="16"/>
  <c r="Q75" i="16"/>
  <c r="R69" i="16"/>
  <c r="T60" i="16"/>
  <c r="L114" i="16"/>
  <c r="R114" i="16" s="1"/>
  <c r="Q68" i="15"/>
  <c r="U63" i="15"/>
  <c r="E61" i="15"/>
  <c r="R55" i="15"/>
  <c r="T51" i="15"/>
  <c r="P55" i="15"/>
  <c r="E42" i="15"/>
  <c r="E69" i="15"/>
  <c r="R69" i="15"/>
  <c r="P42" i="15"/>
  <c r="P32" i="15"/>
  <c r="E26" i="15"/>
  <c r="P26" i="15"/>
  <c r="Q26" i="15"/>
  <c r="E55" i="15"/>
  <c r="Q55" i="15"/>
  <c r="Q75" i="15"/>
  <c r="S69" i="15"/>
  <c r="R75" i="15"/>
  <c r="P61" i="15"/>
  <c r="Q61" i="15"/>
  <c r="P69" i="15"/>
  <c r="S75" i="15"/>
  <c r="P75" i="15"/>
  <c r="T99" i="15"/>
  <c r="T107" i="15"/>
  <c r="T109" i="15"/>
  <c r="U105" i="15"/>
  <c r="T101" i="15"/>
  <c r="E68" i="14"/>
  <c r="T65" i="14"/>
  <c r="Q68" i="14"/>
  <c r="U58" i="14"/>
  <c r="E61" i="14"/>
  <c r="R55" i="14"/>
  <c r="U51" i="14"/>
  <c r="R69" i="14"/>
  <c r="T50" i="14"/>
  <c r="P55" i="14"/>
  <c r="U47" i="14"/>
  <c r="Q55" i="14"/>
  <c r="E55" i="14"/>
  <c r="P42" i="14"/>
  <c r="Q42" i="14"/>
  <c r="E69" i="14"/>
  <c r="E42" i="14"/>
  <c r="T29" i="14"/>
  <c r="P32" i="14"/>
  <c r="P26" i="14"/>
  <c r="Q26" i="14"/>
  <c r="R75" i="14"/>
  <c r="E26" i="14"/>
  <c r="E75" i="14"/>
  <c r="P69" i="14"/>
  <c r="P75" i="14"/>
  <c r="T75" i="14" s="1"/>
  <c r="Q69" i="14"/>
  <c r="U69" i="14" s="1"/>
  <c r="Q75" i="14"/>
  <c r="U75" i="14" s="1"/>
  <c r="Q61" i="14"/>
  <c r="U98" i="14"/>
  <c r="T103" i="14"/>
  <c r="T112" i="14"/>
  <c r="T64" i="13"/>
  <c r="Q68" i="13"/>
  <c r="U52" i="13"/>
  <c r="U44" i="13"/>
  <c r="Q42" i="13"/>
  <c r="E42" i="13"/>
  <c r="S42" i="13"/>
  <c r="T28" i="13"/>
  <c r="Q32" i="13"/>
  <c r="Q26" i="13"/>
  <c r="P26" i="13"/>
  <c r="Q55" i="13"/>
  <c r="R75" i="13"/>
  <c r="E55" i="13"/>
  <c r="R55" i="13"/>
  <c r="E69" i="13"/>
  <c r="P75" i="13"/>
  <c r="T75" i="13" s="1"/>
  <c r="S55" i="13"/>
  <c r="P55" i="13"/>
  <c r="Q69" i="13"/>
  <c r="U69" i="13" s="1"/>
  <c r="E75" i="13"/>
  <c r="Q61" i="13"/>
  <c r="S75" i="13"/>
  <c r="R69" i="13"/>
  <c r="Q75" i="13"/>
  <c r="U75" i="13" s="1"/>
  <c r="U60" i="13"/>
  <c r="S69" i="13"/>
  <c r="E61" i="13"/>
  <c r="P69" i="13"/>
  <c r="T99" i="13"/>
  <c r="U103" i="13"/>
  <c r="U101" i="13"/>
  <c r="T111" i="13"/>
  <c r="U109" i="13"/>
  <c r="E82" i="13"/>
  <c r="P68" i="12"/>
  <c r="U64" i="12"/>
  <c r="E69" i="12"/>
  <c r="E61" i="12"/>
  <c r="P61" i="12"/>
  <c r="Q61" i="12"/>
  <c r="T58" i="12"/>
  <c r="U52" i="12"/>
  <c r="T51" i="12"/>
  <c r="T47" i="12"/>
  <c r="Q55" i="12"/>
  <c r="R75" i="12"/>
  <c r="T29" i="12"/>
  <c r="Q26" i="12"/>
  <c r="E75" i="12"/>
  <c r="T49" i="12"/>
  <c r="S75" i="12"/>
  <c r="P55" i="12"/>
  <c r="P69" i="12"/>
  <c r="U60" i="12"/>
  <c r="S69" i="12"/>
  <c r="Q69" i="12"/>
  <c r="Q75" i="12"/>
  <c r="U75" i="12" s="1"/>
  <c r="R69" i="12"/>
  <c r="U108" i="12"/>
  <c r="U102" i="12"/>
  <c r="U100" i="12"/>
  <c r="E82" i="12"/>
  <c r="U65" i="11"/>
  <c r="T64" i="11"/>
  <c r="P68" i="11"/>
  <c r="Q68" i="11"/>
  <c r="P61" i="11"/>
  <c r="T58" i="11"/>
  <c r="T57" i="11"/>
  <c r="T52" i="11"/>
  <c r="U48" i="11"/>
  <c r="T44" i="11"/>
  <c r="T29" i="11"/>
  <c r="T28" i="11"/>
  <c r="P26" i="11"/>
  <c r="S69" i="11"/>
  <c r="E26" i="11"/>
  <c r="Q55" i="11"/>
  <c r="U55" i="11" s="1"/>
  <c r="E75" i="11"/>
  <c r="E55" i="11"/>
  <c r="Q69" i="11"/>
  <c r="U69" i="11" s="1"/>
  <c r="P75" i="11"/>
  <c r="S55" i="11"/>
  <c r="E69" i="11"/>
  <c r="R69" i="11"/>
  <c r="P55" i="11"/>
  <c r="T55" i="11" s="1"/>
  <c r="P69" i="11"/>
  <c r="T69" i="11" s="1"/>
  <c r="U60" i="11"/>
  <c r="E61" i="11"/>
  <c r="U61" i="11" s="1"/>
  <c r="U102" i="11"/>
  <c r="T110" i="11"/>
  <c r="Q68" i="10"/>
  <c r="T65" i="10"/>
  <c r="E68" i="10"/>
  <c r="E61" i="10"/>
  <c r="T58" i="10"/>
  <c r="T51" i="10"/>
  <c r="T50" i="10"/>
  <c r="E42" i="10"/>
  <c r="P42" i="10"/>
  <c r="R69" i="10"/>
  <c r="Q42" i="10"/>
  <c r="T29" i="10"/>
  <c r="T28" i="10"/>
  <c r="Q26" i="10"/>
  <c r="S69" i="10"/>
  <c r="S75" i="10"/>
  <c r="Q55" i="10"/>
  <c r="E75" i="10"/>
  <c r="P61" i="10"/>
  <c r="E69" i="10"/>
  <c r="Q61" i="10"/>
  <c r="Q75" i="10"/>
  <c r="U75" i="10" s="1"/>
  <c r="P69" i="10"/>
  <c r="T69" i="10" s="1"/>
  <c r="R75" i="10"/>
  <c r="U60" i="10"/>
  <c r="T99" i="10"/>
  <c r="R97" i="10"/>
  <c r="U101" i="10"/>
  <c r="E82" i="10"/>
  <c r="R69" i="9"/>
  <c r="S75" i="9"/>
  <c r="T51" i="9"/>
  <c r="U47" i="9"/>
  <c r="R42" i="9"/>
  <c r="U28" i="9"/>
  <c r="Q32" i="9"/>
  <c r="U25" i="9"/>
  <c r="P55" i="9"/>
  <c r="Q55" i="9"/>
  <c r="P61" i="9"/>
  <c r="P75" i="9"/>
  <c r="T75" i="9" s="1"/>
  <c r="Q61" i="9"/>
  <c r="Q75" i="9"/>
  <c r="E75" i="9"/>
  <c r="U101" i="9"/>
  <c r="U99" i="9"/>
  <c r="T104" i="9"/>
  <c r="M114" i="9"/>
  <c r="S114" i="9" s="1"/>
  <c r="U57" i="8"/>
  <c r="E61" i="8"/>
  <c r="T58" i="8"/>
  <c r="P61" i="8"/>
  <c r="U51" i="8"/>
  <c r="Q42" i="8"/>
  <c r="Q32" i="8"/>
  <c r="E69" i="8"/>
  <c r="E26" i="8"/>
  <c r="P75" i="8"/>
  <c r="T75" i="8" s="1"/>
  <c r="S69" i="8"/>
  <c r="E75" i="8"/>
  <c r="T59" i="8"/>
  <c r="Q75" i="8"/>
  <c r="R69" i="8"/>
  <c r="R75" i="8"/>
  <c r="S75" i="8"/>
  <c r="P69" i="8"/>
  <c r="T69" i="8" s="1"/>
  <c r="T112" i="8"/>
  <c r="E97" i="8"/>
  <c r="T106" i="8"/>
  <c r="U111" i="8"/>
  <c r="Q68" i="7"/>
  <c r="E68" i="7"/>
  <c r="U51" i="7"/>
  <c r="U52" i="7"/>
  <c r="P42" i="7"/>
  <c r="E32" i="7"/>
  <c r="P32" i="7"/>
  <c r="P26" i="7"/>
  <c r="Q26" i="7"/>
  <c r="E26" i="7"/>
  <c r="S69" i="7"/>
  <c r="E55" i="7"/>
  <c r="E75" i="7"/>
  <c r="U59" i="7"/>
  <c r="E61" i="7"/>
  <c r="T61" i="7" s="1"/>
  <c r="P61" i="7"/>
  <c r="P69" i="7"/>
  <c r="T69" i="7" s="1"/>
  <c r="Q61" i="7"/>
  <c r="T60" i="7"/>
  <c r="R69" i="7"/>
  <c r="T98" i="7"/>
  <c r="P68" i="6"/>
  <c r="T64" i="6"/>
  <c r="Q61" i="6"/>
  <c r="U52" i="6"/>
  <c r="Q42" i="6"/>
  <c r="E69" i="6"/>
  <c r="S75" i="6"/>
  <c r="P42" i="6"/>
  <c r="E32" i="6"/>
  <c r="Q32" i="6"/>
  <c r="U24" i="6"/>
  <c r="P26" i="6"/>
  <c r="Q26" i="6"/>
  <c r="U59" i="6"/>
  <c r="P75" i="6"/>
  <c r="S69" i="6"/>
  <c r="Q75" i="6"/>
  <c r="U75" i="6" s="1"/>
  <c r="P69" i="6"/>
  <c r="T69" i="6" s="1"/>
  <c r="U60" i="6"/>
  <c r="Q69" i="6"/>
  <c r="U69" i="6" s="1"/>
  <c r="E75" i="6"/>
  <c r="T103" i="6"/>
  <c r="S97" i="6"/>
  <c r="T100" i="6"/>
  <c r="T98" i="6"/>
  <c r="P68" i="5"/>
  <c r="T63" i="5"/>
  <c r="E68" i="5"/>
  <c r="T51" i="5"/>
  <c r="T50" i="5"/>
  <c r="E55" i="5"/>
  <c r="U47" i="5"/>
  <c r="Q55" i="5"/>
  <c r="U44" i="5"/>
  <c r="P42" i="5"/>
  <c r="R32" i="5"/>
  <c r="P26" i="5"/>
  <c r="Q26" i="5"/>
  <c r="T25" i="5"/>
  <c r="T24" i="5"/>
  <c r="S69" i="5"/>
  <c r="E75" i="5"/>
  <c r="S75" i="5"/>
  <c r="E26" i="5"/>
  <c r="T26" i="5" s="1"/>
  <c r="P55" i="5"/>
  <c r="Q69" i="5"/>
  <c r="R69" i="5"/>
  <c r="R75" i="5"/>
  <c r="Q75" i="5"/>
  <c r="U75" i="5" s="1"/>
  <c r="E61" i="5"/>
  <c r="T61" i="5" s="1"/>
  <c r="E69" i="5"/>
  <c r="P61" i="5"/>
  <c r="Q61" i="5"/>
  <c r="T100" i="5"/>
  <c r="T105" i="5"/>
  <c r="T103" i="5"/>
  <c r="T108" i="5"/>
  <c r="U65" i="4"/>
  <c r="P68" i="4"/>
  <c r="T64" i="4"/>
  <c r="Q68" i="4"/>
  <c r="Q61" i="4"/>
  <c r="E61" i="4"/>
  <c r="T50" i="4"/>
  <c r="T52" i="4"/>
  <c r="T51" i="4"/>
  <c r="T47" i="4"/>
  <c r="R69" i="4"/>
  <c r="Q42" i="4"/>
  <c r="P32" i="4"/>
  <c r="T29" i="4"/>
  <c r="P26" i="4"/>
  <c r="Q26" i="4"/>
  <c r="E55" i="4"/>
  <c r="E69" i="4"/>
  <c r="P55" i="4"/>
  <c r="T55" i="4" s="1"/>
  <c r="E75" i="4"/>
  <c r="S75" i="4"/>
  <c r="S69" i="4"/>
  <c r="P75" i="4"/>
  <c r="T75" i="4" s="1"/>
  <c r="P61" i="4"/>
  <c r="P69" i="4"/>
  <c r="T69" i="4" s="1"/>
  <c r="U65" i="3"/>
  <c r="Q68" i="3"/>
  <c r="T58" i="3"/>
  <c r="T47" i="3"/>
  <c r="E69" i="3"/>
  <c r="E75" i="3"/>
  <c r="R42" i="3"/>
  <c r="S42" i="3"/>
  <c r="P42" i="3"/>
  <c r="Q42" i="3"/>
  <c r="P32" i="3"/>
  <c r="Q32" i="3"/>
  <c r="P26" i="3"/>
  <c r="T25" i="3"/>
  <c r="R75" i="3"/>
  <c r="Q26" i="3"/>
  <c r="S69" i="3"/>
  <c r="U49" i="3"/>
  <c r="S55" i="3"/>
  <c r="P55" i="3"/>
  <c r="Q55" i="3"/>
  <c r="S75" i="3"/>
  <c r="E55" i="3"/>
  <c r="Q75" i="3"/>
  <c r="U75" i="3" s="1"/>
  <c r="E61" i="3"/>
  <c r="U61" i="3" s="1"/>
  <c r="R69" i="3"/>
  <c r="P61" i="3"/>
  <c r="P69" i="3"/>
  <c r="T69" i="3" s="1"/>
  <c r="Q61" i="3"/>
  <c r="Q69" i="3"/>
  <c r="U69" i="3" s="1"/>
  <c r="P75" i="3"/>
  <c r="T75" i="3" s="1"/>
  <c r="T110" i="3"/>
  <c r="T99" i="3"/>
  <c r="T65" i="2"/>
  <c r="P68" i="2"/>
  <c r="Q68" i="2"/>
  <c r="R69" i="2"/>
  <c r="R55" i="2"/>
  <c r="P69" i="2"/>
  <c r="T69" i="2" s="1"/>
  <c r="S55" i="2"/>
  <c r="T50" i="2"/>
  <c r="U47" i="2"/>
  <c r="E55" i="2"/>
  <c r="P42" i="2"/>
  <c r="Q42" i="2"/>
  <c r="E75" i="2"/>
  <c r="E42" i="2"/>
  <c r="T29" i="2"/>
  <c r="P32" i="2"/>
  <c r="T28" i="2"/>
  <c r="Q32" i="2"/>
  <c r="T24" i="2"/>
  <c r="E26" i="2"/>
  <c r="P55" i="2"/>
  <c r="Q55" i="2"/>
  <c r="E69" i="2"/>
  <c r="P75" i="2"/>
  <c r="T75" i="2" s="1"/>
  <c r="Q69" i="2"/>
  <c r="U69" i="2" s="1"/>
  <c r="E61" i="2"/>
  <c r="R75" i="2"/>
  <c r="P61" i="2"/>
  <c r="Q61" i="2"/>
  <c r="S69" i="2"/>
  <c r="S75" i="2"/>
  <c r="U110" i="2"/>
  <c r="T108" i="2"/>
  <c r="T64" i="1"/>
  <c r="T63" i="1"/>
  <c r="P68" i="1"/>
  <c r="Q68" i="1"/>
  <c r="T57" i="1"/>
  <c r="R55" i="1"/>
  <c r="U39" i="1"/>
  <c r="P42" i="1"/>
  <c r="Q42" i="1"/>
  <c r="E42" i="1"/>
  <c r="Q32" i="1"/>
  <c r="E75" i="1"/>
  <c r="P32" i="1"/>
  <c r="S69" i="1"/>
  <c r="Q26" i="1"/>
  <c r="R26" i="1"/>
  <c r="S26" i="1"/>
  <c r="P55" i="1"/>
  <c r="T49" i="1"/>
  <c r="P69" i="1"/>
  <c r="T69" i="1" s="1"/>
  <c r="Q55" i="1"/>
  <c r="U55" i="1" s="1"/>
  <c r="E55" i="1"/>
  <c r="E69" i="1"/>
  <c r="Q61" i="1"/>
  <c r="S75" i="1"/>
  <c r="Q69" i="1"/>
  <c r="U69" i="1" s="1"/>
  <c r="Q75" i="1"/>
  <c r="U75" i="1" s="1"/>
  <c r="P75" i="1"/>
  <c r="T75" i="1" s="1"/>
  <c r="E61" i="1"/>
  <c r="T61" i="1" s="1"/>
  <c r="P61" i="1"/>
  <c r="R75" i="1"/>
  <c r="U98" i="1"/>
  <c r="U106" i="1"/>
  <c r="T109" i="1"/>
  <c r="T111" i="1"/>
  <c r="U26" i="2"/>
  <c r="T26" i="2"/>
  <c r="U35" i="2"/>
  <c r="T35" i="2"/>
  <c r="U26" i="4"/>
  <c r="T26" i="4"/>
  <c r="T61" i="3"/>
  <c r="U32" i="6"/>
  <c r="T32" i="6"/>
  <c r="U35" i="1"/>
  <c r="T35" i="1"/>
  <c r="U61" i="2"/>
  <c r="T61" i="2"/>
  <c r="U32" i="4"/>
  <c r="T32" i="4"/>
  <c r="T32" i="5"/>
  <c r="U26" i="1"/>
  <c r="T26" i="1"/>
  <c r="U26" i="5"/>
  <c r="U35" i="5"/>
  <c r="T35" i="5"/>
  <c r="U35" i="6"/>
  <c r="T26" i="7"/>
  <c r="U26" i="7"/>
  <c r="U26" i="8"/>
  <c r="T26" i="8"/>
  <c r="U32" i="2"/>
  <c r="T32" i="2"/>
  <c r="U35" i="4"/>
  <c r="T35" i="4"/>
  <c r="U61" i="6"/>
  <c r="T61" i="6"/>
  <c r="U41" i="8"/>
  <c r="T41" i="8"/>
  <c r="P115" i="8"/>
  <c r="P114" i="8"/>
  <c r="U29" i="9"/>
  <c r="T29" i="9"/>
  <c r="T11" i="11"/>
  <c r="U11" i="11"/>
  <c r="U72" i="12"/>
  <c r="T72" i="12"/>
  <c r="T65" i="18"/>
  <c r="U65" i="18"/>
  <c r="U24" i="7"/>
  <c r="T24" i="7"/>
  <c r="U12" i="1"/>
  <c r="U24" i="1"/>
  <c r="U29" i="1"/>
  <c r="U47" i="1"/>
  <c r="U59" i="1"/>
  <c r="U89" i="1"/>
  <c r="U20" i="2"/>
  <c r="U31" i="2"/>
  <c r="U34" i="2"/>
  <c r="U48" i="2"/>
  <c r="U59" i="2"/>
  <c r="R87" i="2"/>
  <c r="U91" i="2"/>
  <c r="U11" i="3"/>
  <c r="U22" i="3"/>
  <c r="T26" i="3"/>
  <c r="U26" i="3"/>
  <c r="U39" i="3"/>
  <c r="U50" i="3"/>
  <c r="P87" i="3"/>
  <c r="U93" i="3"/>
  <c r="U13" i="4"/>
  <c r="U24" i="4"/>
  <c r="U39" i="4"/>
  <c r="U48" i="4"/>
  <c r="U57" i="4"/>
  <c r="T57" i="4"/>
  <c r="U94" i="4"/>
  <c r="T10" i="5"/>
  <c r="Q17" i="5"/>
  <c r="T49" i="5"/>
  <c r="U58" i="5"/>
  <c r="U64" i="5"/>
  <c r="U72" i="5"/>
  <c r="U10" i="6"/>
  <c r="U15" i="6"/>
  <c r="U34" i="6"/>
  <c r="T40" i="6"/>
  <c r="U49" i="6"/>
  <c r="U54" i="6"/>
  <c r="U68" i="6"/>
  <c r="T68" i="6"/>
  <c r="U63" i="6"/>
  <c r="R87" i="6"/>
  <c r="U91" i="6"/>
  <c r="U46" i="7"/>
  <c r="T46" i="7"/>
  <c r="U66" i="7"/>
  <c r="T66" i="7"/>
  <c r="E73" i="7"/>
  <c r="R87" i="7"/>
  <c r="U24" i="8"/>
  <c r="T24" i="8"/>
  <c r="U55" i="8"/>
  <c r="T55" i="8"/>
  <c r="U45" i="8"/>
  <c r="T45" i="8"/>
  <c r="U65" i="8"/>
  <c r="T65" i="8"/>
  <c r="Q68" i="8"/>
  <c r="U87" i="8"/>
  <c r="E87" i="8"/>
  <c r="E115" i="8" s="1"/>
  <c r="U115" i="8" s="1"/>
  <c r="T87" i="8"/>
  <c r="U88" i="8"/>
  <c r="T88" i="8"/>
  <c r="U15" i="9"/>
  <c r="T15" i="9"/>
  <c r="S87" i="9"/>
  <c r="U53" i="10"/>
  <c r="T53" i="10"/>
  <c r="U61" i="10"/>
  <c r="T61" i="10"/>
  <c r="T22" i="11"/>
  <c r="U22" i="11"/>
  <c r="T26" i="11"/>
  <c r="U26" i="11"/>
  <c r="U32" i="11"/>
  <c r="T32" i="11"/>
  <c r="S42" i="11"/>
  <c r="Q42" i="11"/>
  <c r="U91" i="12"/>
  <c r="T91" i="12"/>
  <c r="U95" i="12"/>
  <c r="T95" i="12"/>
  <c r="U28" i="14"/>
  <c r="T28" i="14"/>
  <c r="U55" i="14"/>
  <c r="T55" i="14"/>
  <c r="U45" i="14"/>
  <c r="T45" i="14"/>
  <c r="U12" i="15"/>
  <c r="T12" i="15"/>
  <c r="U42" i="1"/>
  <c r="T42" i="1"/>
  <c r="U59" i="5"/>
  <c r="T59" i="5"/>
  <c r="U50" i="6"/>
  <c r="T50" i="6"/>
  <c r="U48" i="10"/>
  <c r="T48" i="10"/>
  <c r="U13" i="8"/>
  <c r="T13" i="8"/>
  <c r="U41" i="9"/>
  <c r="T41" i="9"/>
  <c r="T67" i="9"/>
  <c r="U67" i="9"/>
  <c r="U15" i="10"/>
  <c r="T15" i="10"/>
  <c r="U89" i="10"/>
  <c r="T89" i="10"/>
  <c r="U94" i="18"/>
  <c r="T94" i="18"/>
  <c r="U32" i="1"/>
  <c r="T32" i="1"/>
  <c r="U11" i="6"/>
  <c r="T11" i="6"/>
  <c r="U42" i="6"/>
  <c r="T42" i="6"/>
  <c r="T38" i="11"/>
  <c r="U38" i="11"/>
  <c r="U29" i="13"/>
  <c r="T29" i="13"/>
  <c r="U75" i="2"/>
  <c r="U17" i="2"/>
  <c r="T17" i="2"/>
  <c r="P87" i="5"/>
  <c r="U32" i="7"/>
  <c r="T32" i="7"/>
  <c r="E87" i="1"/>
  <c r="E115" i="1" s="1"/>
  <c r="U115" i="1" s="1"/>
  <c r="U87" i="1"/>
  <c r="T87" i="1"/>
  <c r="S87" i="3"/>
  <c r="U66" i="4"/>
  <c r="T66" i="4"/>
  <c r="Q69" i="4"/>
  <c r="U69" i="4" s="1"/>
  <c r="Q75" i="4"/>
  <c r="U75" i="4" s="1"/>
  <c r="U31" i="5"/>
  <c r="T31" i="5"/>
  <c r="T42" i="5"/>
  <c r="U42" i="5"/>
  <c r="U37" i="5"/>
  <c r="T37" i="5"/>
  <c r="Q68" i="5"/>
  <c r="P35" i="7"/>
  <c r="U45" i="7"/>
  <c r="T45" i="7"/>
  <c r="U54" i="7"/>
  <c r="T54" i="7"/>
  <c r="U58" i="7"/>
  <c r="T58" i="7"/>
  <c r="U72" i="7"/>
  <c r="T72" i="7"/>
  <c r="Q75" i="7"/>
  <c r="U75" i="7" s="1"/>
  <c r="U44" i="8"/>
  <c r="T44" i="8"/>
  <c r="U53" i="8"/>
  <c r="T53" i="8"/>
  <c r="U64" i="8"/>
  <c r="T64" i="8"/>
  <c r="P74" i="8"/>
  <c r="U96" i="8"/>
  <c r="T96" i="8"/>
  <c r="U49" i="9"/>
  <c r="T49" i="9"/>
  <c r="T10" i="10"/>
  <c r="U10" i="10"/>
  <c r="U35" i="10"/>
  <c r="U68" i="10"/>
  <c r="T68" i="10"/>
  <c r="U63" i="10"/>
  <c r="T63" i="10"/>
  <c r="U72" i="11"/>
  <c r="T72" i="11"/>
  <c r="U35" i="12"/>
  <c r="T35" i="12"/>
  <c r="Q114" i="3"/>
  <c r="Q115" i="3"/>
  <c r="U32" i="8"/>
  <c r="T32" i="8"/>
  <c r="U19" i="10"/>
  <c r="T19" i="10"/>
  <c r="R87" i="3"/>
  <c r="U89" i="4"/>
  <c r="T89" i="4"/>
  <c r="T55" i="5"/>
  <c r="U55" i="5"/>
  <c r="U13" i="7"/>
  <c r="T13" i="7"/>
  <c r="T55" i="1"/>
  <c r="P87" i="1"/>
  <c r="U74" i="2"/>
  <c r="T74" i="2"/>
  <c r="U73" i="2"/>
  <c r="T73" i="2"/>
  <c r="T17" i="3"/>
  <c r="U17" i="3"/>
  <c r="U42" i="3"/>
  <c r="T42" i="3"/>
  <c r="U42" i="4"/>
  <c r="T42" i="4"/>
  <c r="U54" i="4"/>
  <c r="T54" i="4"/>
  <c r="U73" i="4"/>
  <c r="T73" i="4"/>
  <c r="T74" i="4"/>
  <c r="U74" i="4"/>
  <c r="U71" i="4"/>
  <c r="T71" i="4"/>
  <c r="Q74" i="4"/>
  <c r="U87" i="4"/>
  <c r="E87" i="4"/>
  <c r="E115" i="4" s="1"/>
  <c r="T115" i="4" s="1"/>
  <c r="T87" i="4"/>
  <c r="T88" i="4"/>
  <c r="T73" i="5"/>
  <c r="U74" i="5"/>
  <c r="T74" i="5"/>
  <c r="U73" i="5"/>
  <c r="T75" i="6"/>
  <c r="U17" i="6"/>
  <c r="T17" i="6"/>
  <c r="U94" i="6"/>
  <c r="T94" i="6"/>
  <c r="Q35" i="7"/>
  <c r="Q42" i="7"/>
  <c r="Q69" i="7"/>
  <c r="U69" i="7" s="1"/>
  <c r="P73" i="7"/>
  <c r="U94" i="7"/>
  <c r="T94" i="7"/>
  <c r="Q35" i="8"/>
  <c r="P55" i="8"/>
  <c r="Q61" i="8"/>
  <c r="Q74" i="8"/>
  <c r="T32" i="9"/>
  <c r="U32" i="9"/>
  <c r="P42" i="9"/>
  <c r="T42" i="9" s="1"/>
  <c r="U44" i="9"/>
  <c r="T44" i="9"/>
  <c r="P68" i="9"/>
  <c r="U47" i="10"/>
  <c r="T47" i="10"/>
  <c r="P75" i="10"/>
  <c r="T75" i="10" s="1"/>
  <c r="U25" i="12"/>
  <c r="T25" i="12"/>
  <c r="U39" i="12"/>
  <c r="T39" i="12"/>
  <c r="T68" i="13"/>
  <c r="U68" i="13"/>
  <c r="U63" i="13"/>
  <c r="T63" i="13"/>
  <c r="U67" i="13"/>
  <c r="T67" i="13"/>
  <c r="U32" i="17"/>
  <c r="T32" i="17"/>
  <c r="Q87" i="1"/>
  <c r="U55" i="2"/>
  <c r="T55" i="2"/>
  <c r="U87" i="2"/>
  <c r="E87" i="2"/>
  <c r="E115" i="2" s="1"/>
  <c r="U115" i="2" s="1"/>
  <c r="T87" i="2"/>
  <c r="U32" i="3"/>
  <c r="T32" i="3"/>
  <c r="U35" i="3"/>
  <c r="T35" i="3"/>
  <c r="P87" i="4"/>
  <c r="P74" i="5"/>
  <c r="Q74" i="5"/>
  <c r="S87" i="5"/>
  <c r="U91" i="5"/>
  <c r="T91" i="5"/>
  <c r="U22" i="6"/>
  <c r="T22" i="6"/>
  <c r="P55" i="7"/>
  <c r="T55" i="7" s="1"/>
  <c r="U67" i="7"/>
  <c r="T67" i="7"/>
  <c r="U25" i="8"/>
  <c r="T25" i="8"/>
  <c r="Q55" i="8"/>
  <c r="U16" i="9"/>
  <c r="T16" i="9"/>
  <c r="U26" i="9"/>
  <c r="T26" i="9"/>
  <c r="T35" i="9"/>
  <c r="U35" i="9"/>
  <c r="U40" i="9"/>
  <c r="T40" i="9"/>
  <c r="Q42" i="9"/>
  <c r="U42" i="9" s="1"/>
  <c r="U66" i="9"/>
  <c r="T66" i="9"/>
  <c r="U32" i="10"/>
  <c r="T32" i="10"/>
  <c r="U54" i="10"/>
  <c r="T54" i="10"/>
  <c r="U87" i="10"/>
  <c r="E87" i="10"/>
  <c r="E115" i="10" s="1"/>
  <c r="U115" i="10" s="1"/>
  <c r="T87" i="10"/>
  <c r="U88" i="10"/>
  <c r="T88" i="10"/>
  <c r="U35" i="11"/>
  <c r="T35" i="11"/>
  <c r="U21" i="12"/>
  <c r="T21" i="12"/>
  <c r="U59" i="16"/>
  <c r="T59" i="16"/>
  <c r="T28" i="17"/>
  <c r="U28" i="17"/>
  <c r="U38" i="17"/>
  <c r="T38" i="17"/>
  <c r="U61" i="4"/>
  <c r="T61" i="4"/>
  <c r="U42" i="2"/>
  <c r="T42" i="2"/>
  <c r="U17" i="1"/>
  <c r="T17" i="1"/>
  <c r="T14" i="1"/>
  <c r="T31" i="1"/>
  <c r="T13" i="1"/>
  <c r="T25" i="1"/>
  <c r="T30" i="1"/>
  <c r="T34" i="1"/>
  <c r="T37" i="1"/>
  <c r="T48" i="1"/>
  <c r="T60" i="1"/>
  <c r="T73" i="1"/>
  <c r="U74" i="1"/>
  <c r="T74" i="1"/>
  <c r="U73" i="1"/>
  <c r="R87" i="1"/>
  <c r="T90" i="1"/>
  <c r="T10" i="2"/>
  <c r="T21" i="2"/>
  <c r="T38" i="2"/>
  <c r="T49" i="2"/>
  <c r="T60" i="2"/>
  <c r="P87" i="2"/>
  <c r="T92" i="2"/>
  <c r="T12" i="3"/>
  <c r="T23" i="3"/>
  <c r="T40" i="3"/>
  <c r="T51" i="3"/>
  <c r="U74" i="3"/>
  <c r="T74" i="3"/>
  <c r="U73" i="3"/>
  <c r="T73" i="3"/>
  <c r="T94" i="3"/>
  <c r="U17" i="4"/>
  <c r="T17" i="4"/>
  <c r="T14" i="4"/>
  <c r="T25" i="4"/>
  <c r="T28" i="4"/>
  <c r="S35" i="4"/>
  <c r="T40" i="4"/>
  <c r="T72" i="4"/>
  <c r="Q87" i="4"/>
  <c r="T95" i="4"/>
  <c r="T75" i="5"/>
  <c r="U69" i="5"/>
  <c r="T69" i="5"/>
  <c r="U17" i="5"/>
  <c r="T17" i="5"/>
  <c r="U9" i="5"/>
  <c r="T9" i="5"/>
  <c r="U19" i="5"/>
  <c r="Q32" i="5"/>
  <c r="U32" i="5" s="1"/>
  <c r="T46" i="5"/>
  <c r="U48" i="5"/>
  <c r="T48" i="5"/>
  <c r="T65" i="5"/>
  <c r="P73" i="5"/>
  <c r="T16" i="6"/>
  <c r="T19" i="6"/>
  <c r="U26" i="6"/>
  <c r="T26" i="6"/>
  <c r="P35" i="6"/>
  <c r="T35" i="6" s="1"/>
  <c r="T37" i="6"/>
  <c r="U39" i="6"/>
  <c r="T39" i="6"/>
  <c r="T57" i="6"/>
  <c r="U92" i="6"/>
  <c r="U53" i="7"/>
  <c r="T53" i="7"/>
  <c r="Q55" i="7"/>
  <c r="U55" i="7" s="1"/>
  <c r="U57" i="7"/>
  <c r="T57" i="7"/>
  <c r="U61" i="7"/>
  <c r="U52" i="8"/>
  <c r="T52" i="8"/>
  <c r="U95" i="8"/>
  <c r="T95" i="8"/>
  <c r="U30" i="9"/>
  <c r="T30" i="9"/>
  <c r="U59" i="9"/>
  <c r="T59" i="9"/>
  <c r="U17" i="10"/>
  <c r="T17" i="10"/>
  <c r="U9" i="10"/>
  <c r="T9" i="10"/>
  <c r="U25" i="10"/>
  <c r="T25" i="10"/>
  <c r="U39" i="13"/>
  <c r="T39" i="13"/>
  <c r="T68" i="3"/>
  <c r="U68" i="3"/>
  <c r="U87" i="5"/>
  <c r="E87" i="5"/>
  <c r="E115" i="5" s="1"/>
  <c r="T87" i="5"/>
  <c r="U61" i="8"/>
  <c r="T61" i="8"/>
  <c r="U28" i="7"/>
  <c r="T28" i="7"/>
  <c r="U37" i="1"/>
  <c r="T68" i="1"/>
  <c r="U68" i="1"/>
  <c r="S87" i="1"/>
  <c r="T9" i="2"/>
  <c r="T37" i="2"/>
  <c r="U68" i="2"/>
  <c r="T68" i="2"/>
  <c r="Q87" i="2"/>
  <c r="U55" i="3"/>
  <c r="T55" i="3"/>
  <c r="U63" i="3"/>
  <c r="U87" i="3"/>
  <c r="E87" i="3"/>
  <c r="E115" i="3" s="1"/>
  <c r="T115" i="3" s="1"/>
  <c r="T87" i="3"/>
  <c r="Q55" i="4"/>
  <c r="U55" i="4" s="1"/>
  <c r="U68" i="4"/>
  <c r="T68" i="4"/>
  <c r="R87" i="4"/>
  <c r="P17" i="5"/>
  <c r="U20" i="5"/>
  <c r="T20" i="5"/>
  <c r="U34" i="5"/>
  <c r="T34" i="5"/>
  <c r="T45" i="5"/>
  <c r="Q73" i="5"/>
  <c r="U88" i="5"/>
  <c r="T92" i="5"/>
  <c r="T23" i="6"/>
  <c r="P32" i="6"/>
  <c r="U37" i="6"/>
  <c r="P61" i="6"/>
  <c r="Q87" i="6"/>
  <c r="U93" i="6"/>
  <c r="T93" i="6"/>
  <c r="U14" i="7"/>
  <c r="T14" i="7"/>
  <c r="U25" i="7"/>
  <c r="T25" i="7"/>
  <c r="U29" i="7"/>
  <c r="T29" i="7"/>
  <c r="U35" i="7"/>
  <c r="T35" i="7"/>
  <c r="P68" i="7"/>
  <c r="E69" i="7"/>
  <c r="Q87" i="7"/>
  <c r="U93" i="7"/>
  <c r="T93" i="7"/>
  <c r="U14" i="8"/>
  <c r="T14" i="8"/>
  <c r="Q17" i="8"/>
  <c r="P26" i="8"/>
  <c r="U28" i="8"/>
  <c r="T28" i="8"/>
  <c r="U35" i="8"/>
  <c r="T35" i="8"/>
  <c r="P68" i="8"/>
  <c r="Q69" i="8"/>
  <c r="U69" i="8" s="1"/>
  <c r="Q73" i="8"/>
  <c r="P17" i="9"/>
  <c r="U19" i="9"/>
  <c r="T19" i="9"/>
  <c r="P32" i="9"/>
  <c r="S69" i="9"/>
  <c r="Q69" i="9"/>
  <c r="U69" i="9" s="1"/>
  <c r="U91" i="9"/>
  <c r="T91" i="9"/>
  <c r="U16" i="10"/>
  <c r="T16" i="10"/>
  <c r="P26" i="10"/>
  <c r="T38" i="10"/>
  <c r="U38" i="10"/>
  <c r="P55" i="10"/>
  <c r="T55" i="10" s="1"/>
  <c r="U57" i="10"/>
  <c r="T57" i="10"/>
  <c r="Q69" i="10"/>
  <c r="U69" i="10" s="1"/>
  <c r="U51" i="11"/>
  <c r="T51" i="11"/>
  <c r="Q68" i="12"/>
  <c r="U54" i="13"/>
  <c r="T54" i="13"/>
  <c r="U32" i="14"/>
  <c r="T32" i="14"/>
  <c r="U49" i="14"/>
  <c r="T49" i="14"/>
  <c r="U53" i="14"/>
  <c r="T53" i="14"/>
  <c r="U74" i="7"/>
  <c r="T74" i="7"/>
  <c r="U73" i="7"/>
  <c r="T73" i="7"/>
  <c r="S87" i="7"/>
  <c r="U68" i="8"/>
  <c r="T68" i="8"/>
  <c r="Q87" i="8"/>
  <c r="U42" i="10"/>
  <c r="T42" i="10"/>
  <c r="Q75" i="11"/>
  <c r="U75" i="11" s="1"/>
  <c r="T93" i="11"/>
  <c r="U93" i="11"/>
  <c r="U28" i="12"/>
  <c r="T28" i="12"/>
  <c r="T32" i="12"/>
  <c r="U50" i="13"/>
  <c r="T50" i="13"/>
  <c r="T35" i="14"/>
  <c r="U92" i="14"/>
  <c r="T92" i="14"/>
  <c r="Q42" i="15"/>
  <c r="T49" i="15"/>
  <c r="U49" i="15"/>
  <c r="P73" i="15"/>
  <c r="U35" i="16"/>
  <c r="T35" i="16"/>
  <c r="Q68" i="16"/>
  <c r="U19" i="17"/>
  <c r="T19" i="17"/>
  <c r="P115" i="17"/>
  <c r="P114" i="17"/>
  <c r="T41" i="18"/>
  <c r="U41" i="18"/>
  <c r="P35" i="19"/>
  <c r="U61" i="20"/>
  <c r="T61" i="20"/>
  <c r="U72" i="20"/>
  <c r="T72" i="20"/>
  <c r="R87" i="8"/>
  <c r="P69" i="9"/>
  <c r="T69" i="9" s="1"/>
  <c r="U55" i="10"/>
  <c r="Q87" i="10"/>
  <c r="U40" i="11"/>
  <c r="T40" i="11"/>
  <c r="P42" i="11"/>
  <c r="T50" i="11"/>
  <c r="U50" i="11"/>
  <c r="Q74" i="11"/>
  <c r="P17" i="12"/>
  <c r="P35" i="12"/>
  <c r="P75" i="12"/>
  <c r="T75" i="12" s="1"/>
  <c r="U32" i="13"/>
  <c r="T32" i="13"/>
  <c r="P35" i="13"/>
  <c r="U46" i="13"/>
  <c r="T46" i="13"/>
  <c r="U58" i="13"/>
  <c r="T58" i="13"/>
  <c r="Q73" i="13"/>
  <c r="Q87" i="13"/>
  <c r="U10" i="14"/>
  <c r="T10" i="14"/>
  <c r="U14" i="14"/>
  <c r="T14" i="14"/>
  <c r="U26" i="14"/>
  <c r="T26" i="14"/>
  <c r="U61" i="14"/>
  <c r="T61" i="14"/>
  <c r="U23" i="15"/>
  <c r="T23" i="15"/>
  <c r="U39" i="15"/>
  <c r="T39" i="15"/>
  <c r="U26" i="16"/>
  <c r="T26" i="16"/>
  <c r="U65" i="16"/>
  <c r="T65" i="16"/>
  <c r="U11" i="17"/>
  <c r="T11" i="17"/>
  <c r="P42" i="18"/>
  <c r="T42" i="18" s="1"/>
  <c r="T26" i="19"/>
  <c r="U26" i="19"/>
  <c r="T68" i="7"/>
  <c r="U68" i="7"/>
  <c r="S87" i="8"/>
  <c r="T68" i="9"/>
  <c r="U68" i="9"/>
  <c r="Q68" i="9"/>
  <c r="U87" i="9"/>
  <c r="E87" i="9"/>
  <c r="E115" i="9" s="1"/>
  <c r="U115" i="9" s="1"/>
  <c r="T87" i="9"/>
  <c r="U74" i="10"/>
  <c r="T74" i="10"/>
  <c r="T73" i="10"/>
  <c r="U73" i="10"/>
  <c r="E68" i="11"/>
  <c r="Q115" i="11"/>
  <c r="Q114" i="11"/>
  <c r="U46" i="12"/>
  <c r="T46" i="12"/>
  <c r="U54" i="12"/>
  <c r="T54" i="12"/>
  <c r="U66" i="12"/>
  <c r="T66" i="12"/>
  <c r="U22" i="13"/>
  <c r="T22" i="13"/>
  <c r="U26" i="13"/>
  <c r="T26" i="13"/>
  <c r="U90" i="13"/>
  <c r="T90" i="13"/>
  <c r="U94" i="13"/>
  <c r="T94" i="13"/>
  <c r="U38" i="14"/>
  <c r="T38" i="14"/>
  <c r="P61" i="14"/>
  <c r="Q69" i="15"/>
  <c r="U69" i="15" s="1"/>
  <c r="P73" i="17"/>
  <c r="T37" i="18"/>
  <c r="U37" i="18"/>
  <c r="U58" i="18"/>
  <c r="T58" i="18"/>
  <c r="U44" i="19"/>
  <c r="T44" i="19"/>
  <c r="U12" i="20"/>
  <c r="T12" i="20"/>
  <c r="U74" i="6"/>
  <c r="T74" i="6"/>
  <c r="T73" i="6"/>
  <c r="U73" i="6"/>
  <c r="T75" i="7"/>
  <c r="T17" i="7"/>
  <c r="U17" i="7"/>
  <c r="U75" i="8"/>
  <c r="U17" i="8"/>
  <c r="T17" i="8"/>
  <c r="U42" i="8"/>
  <c r="T42" i="8"/>
  <c r="U37" i="9"/>
  <c r="P87" i="9"/>
  <c r="S87" i="10"/>
  <c r="Q26" i="11"/>
  <c r="R87" i="11"/>
  <c r="U50" i="12"/>
  <c r="T50" i="12"/>
  <c r="P42" i="13"/>
  <c r="T61" i="13"/>
  <c r="U61" i="13"/>
  <c r="Q32" i="14"/>
  <c r="U60" i="14"/>
  <c r="T60" i="14"/>
  <c r="T26" i="15"/>
  <c r="U26" i="15"/>
  <c r="P68" i="15"/>
  <c r="Q74" i="16"/>
  <c r="U26" i="17"/>
  <c r="T26" i="17"/>
  <c r="U35" i="17"/>
  <c r="T35" i="17"/>
  <c r="S87" i="4"/>
  <c r="T68" i="5"/>
  <c r="U68" i="5"/>
  <c r="Q87" i="5"/>
  <c r="U55" i="6"/>
  <c r="T55" i="6"/>
  <c r="U87" i="6"/>
  <c r="E87" i="6"/>
  <c r="E115" i="6" s="1"/>
  <c r="U115" i="6" s="1"/>
  <c r="T87" i="6"/>
  <c r="U42" i="7"/>
  <c r="T42" i="7"/>
  <c r="U87" i="7"/>
  <c r="E87" i="7"/>
  <c r="E115" i="7" s="1"/>
  <c r="U115" i="7" s="1"/>
  <c r="T87" i="7"/>
  <c r="T73" i="9"/>
  <c r="U74" i="9"/>
  <c r="T74" i="9"/>
  <c r="U73" i="9"/>
  <c r="Q87" i="9"/>
  <c r="P74" i="10"/>
  <c r="U12" i="11"/>
  <c r="T12" i="11"/>
  <c r="U23" i="11"/>
  <c r="T23" i="11"/>
  <c r="P35" i="11"/>
  <c r="T39" i="11"/>
  <c r="U39" i="11"/>
  <c r="Q61" i="11"/>
  <c r="T68" i="11"/>
  <c r="U68" i="11"/>
  <c r="U63" i="11"/>
  <c r="T63" i="11"/>
  <c r="S75" i="11"/>
  <c r="U14" i="12"/>
  <c r="T14" i="12"/>
  <c r="U26" i="12"/>
  <c r="T26" i="12"/>
  <c r="U57" i="12"/>
  <c r="T57" i="12"/>
  <c r="U61" i="12"/>
  <c r="T61" i="12"/>
  <c r="U21" i="14"/>
  <c r="T21" i="14"/>
  <c r="U25" i="14"/>
  <c r="T25" i="14"/>
  <c r="S87" i="14"/>
  <c r="U58" i="15"/>
  <c r="T58" i="15"/>
  <c r="U61" i="15"/>
  <c r="T61" i="15"/>
  <c r="U21" i="16"/>
  <c r="T21" i="16"/>
  <c r="P26" i="16"/>
  <c r="U61" i="16"/>
  <c r="T61" i="16"/>
  <c r="P69" i="16"/>
  <c r="T69" i="16" s="1"/>
  <c r="T53" i="17"/>
  <c r="U53" i="17"/>
  <c r="R87" i="5"/>
  <c r="P87" i="6"/>
  <c r="T71" i="7"/>
  <c r="P87" i="7"/>
  <c r="T63" i="8"/>
  <c r="U73" i="8"/>
  <c r="T73" i="8"/>
  <c r="T74" i="8"/>
  <c r="U74" i="8"/>
  <c r="U75" i="9"/>
  <c r="U17" i="9"/>
  <c r="T17" i="9"/>
  <c r="U34" i="9"/>
  <c r="T55" i="9"/>
  <c r="U55" i="9"/>
  <c r="U58" i="9"/>
  <c r="T61" i="9"/>
  <c r="U61" i="9"/>
  <c r="U90" i="9"/>
  <c r="E26" i="10"/>
  <c r="P35" i="10"/>
  <c r="T35" i="10" s="1"/>
  <c r="T37" i="10"/>
  <c r="Q73" i="10"/>
  <c r="P32" i="11"/>
  <c r="E73" i="11"/>
  <c r="U94" i="11"/>
  <c r="T94" i="11"/>
  <c r="U10" i="12"/>
  <c r="T10" i="12"/>
  <c r="Q32" i="12"/>
  <c r="U32" i="12" s="1"/>
  <c r="P42" i="12"/>
  <c r="Q74" i="12"/>
  <c r="P87" i="12"/>
  <c r="U11" i="13"/>
  <c r="T11" i="13"/>
  <c r="U15" i="13"/>
  <c r="T15" i="13"/>
  <c r="P32" i="13"/>
  <c r="U35" i="13"/>
  <c r="T35" i="13"/>
  <c r="Q35" i="14"/>
  <c r="U35" i="14" s="1"/>
  <c r="U65" i="15"/>
  <c r="T65" i="15"/>
  <c r="U32" i="16"/>
  <c r="T32" i="16"/>
  <c r="U50" i="16"/>
  <c r="T50" i="16"/>
  <c r="U93" i="16"/>
  <c r="T93" i="16"/>
  <c r="P75" i="17"/>
  <c r="T75" i="17" s="1"/>
  <c r="T93" i="17"/>
  <c r="U93" i="17"/>
  <c r="Q17" i="18"/>
  <c r="U20" i="18"/>
  <c r="T20" i="18"/>
  <c r="R42" i="18"/>
  <c r="P74" i="18"/>
  <c r="U39" i="19"/>
  <c r="T39" i="19"/>
  <c r="R87" i="10"/>
  <c r="P87" i="11"/>
  <c r="U13" i="12"/>
  <c r="U24" i="12"/>
  <c r="U53" i="12"/>
  <c r="U65" i="12"/>
  <c r="S87" i="12"/>
  <c r="U90" i="12"/>
  <c r="U10" i="13"/>
  <c r="U21" i="13"/>
  <c r="U38" i="13"/>
  <c r="U49" i="13"/>
  <c r="U89" i="13"/>
  <c r="U20" i="14"/>
  <c r="U31" i="14"/>
  <c r="U34" i="14"/>
  <c r="U48" i="14"/>
  <c r="U59" i="14"/>
  <c r="R87" i="14"/>
  <c r="U91" i="14"/>
  <c r="U11" i="15"/>
  <c r="U22" i="15"/>
  <c r="U38" i="15"/>
  <c r="U48" i="15"/>
  <c r="U54" i="15"/>
  <c r="U57" i="15"/>
  <c r="U74" i="15"/>
  <c r="T74" i="15"/>
  <c r="U73" i="15"/>
  <c r="T73" i="15"/>
  <c r="E75" i="15"/>
  <c r="E87" i="15"/>
  <c r="E115" i="15" s="1"/>
  <c r="T115" i="15" s="1"/>
  <c r="U87" i="15"/>
  <c r="T87" i="15"/>
  <c r="U20" i="16"/>
  <c r="U28" i="16"/>
  <c r="U49" i="16"/>
  <c r="U58" i="16"/>
  <c r="T64" i="16"/>
  <c r="S75" i="16"/>
  <c r="Q87" i="16"/>
  <c r="U92" i="16"/>
  <c r="U10" i="17"/>
  <c r="U16" i="17"/>
  <c r="U25" i="17"/>
  <c r="U52" i="17"/>
  <c r="P69" i="17"/>
  <c r="T69" i="17" s="1"/>
  <c r="T92" i="17"/>
  <c r="U24" i="18"/>
  <c r="U46" i="18"/>
  <c r="Q73" i="18"/>
  <c r="R87" i="18"/>
  <c r="U90" i="18"/>
  <c r="T90" i="18"/>
  <c r="U93" i="18"/>
  <c r="U10" i="19"/>
  <c r="U13" i="19"/>
  <c r="U25" i="19"/>
  <c r="P32" i="19"/>
  <c r="U35" i="19"/>
  <c r="T35" i="19"/>
  <c r="U49" i="19"/>
  <c r="T49" i="19"/>
  <c r="T59" i="19"/>
  <c r="U59" i="19"/>
  <c r="R74" i="19"/>
  <c r="T16" i="21"/>
  <c r="U16" i="21"/>
  <c r="U34" i="21"/>
  <c r="T34" i="21"/>
  <c r="U55" i="12"/>
  <c r="T55" i="12"/>
  <c r="U73" i="12"/>
  <c r="T73" i="12"/>
  <c r="T74" i="12"/>
  <c r="U74" i="12"/>
  <c r="T69" i="14"/>
  <c r="U17" i="14"/>
  <c r="T17" i="14"/>
  <c r="U42" i="14"/>
  <c r="T42" i="14"/>
  <c r="Q87" i="15"/>
  <c r="S87" i="16"/>
  <c r="T73" i="17"/>
  <c r="U73" i="17"/>
  <c r="T74" i="17"/>
  <c r="U74" i="17"/>
  <c r="U71" i="17"/>
  <c r="U26" i="18"/>
  <c r="T26" i="18"/>
  <c r="U35" i="18"/>
  <c r="T35" i="18"/>
  <c r="P114" i="19"/>
  <c r="P115" i="19"/>
  <c r="T22" i="20"/>
  <c r="U22" i="20"/>
  <c r="U26" i="20"/>
  <c r="T26" i="20"/>
  <c r="U32" i="20"/>
  <c r="T32" i="20"/>
  <c r="U23" i="21"/>
  <c r="T23" i="21"/>
  <c r="U41" i="21"/>
  <c r="T41" i="21"/>
  <c r="S87" i="11"/>
  <c r="T69" i="13"/>
  <c r="U17" i="13"/>
  <c r="T17" i="13"/>
  <c r="T42" i="13"/>
  <c r="U42" i="13"/>
  <c r="E87" i="13"/>
  <c r="E115" i="13" s="1"/>
  <c r="U87" i="13"/>
  <c r="T87" i="13"/>
  <c r="T68" i="15"/>
  <c r="U68" i="15"/>
  <c r="R87" i="15"/>
  <c r="Q61" i="16"/>
  <c r="R87" i="17"/>
  <c r="T31" i="18"/>
  <c r="U68" i="18"/>
  <c r="T68" i="18"/>
  <c r="P75" i="18"/>
  <c r="T75" i="18" s="1"/>
  <c r="T89" i="18"/>
  <c r="U89" i="18"/>
  <c r="T75" i="19"/>
  <c r="U75" i="19"/>
  <c r="T17" i="19"/>
  <c r="U17" i="19"/>
  <c r="T9" i="19"/>
  <c r="U9" i="19"/>
  <c r="T48" i="19"/>
  <c r="U48" i="19"/>
  <c r="U66" i="19"/>
  <c r="T66" i="19"/>
  <c r="U35" i="20"/>
  <c r="Q69" i="20"/>
  <c r="U90" i="20"/>
  <c r="T90" i="20"/>
  <c r="U26" i="21"/>
  <c r="T26" i="21"/>
  <c r="T75" i="11"/>
  <c r="T17" i="11"/>
  <c r="U17" i="11"/>
  <c r="U42" i="11"/>
  <c r="T42" i="11"/>
  <c r="U68" i="12"/>
  <c r="T68" i="12"/>
  <c r="U87" i="12"/>
  <c r="E87" i="12"/>
  <c r="E115" i="12" s="1"/>
  <c r="T87" i="12"/>
  <c r="P87" i="13"/>
  <c r="U74" i="14"/>
  <c r="T74" i="14"/>
  <c r="U73" i="14"/>
  <c r="T73" i="14"/>
  <c r="T75" i="15"/>
  <c r="U75" i="15"/>
  <c r="T69" i="15"/>
  <c r="T17" i="15"/>
  <c r="U17" i="15"/>
  <c r="U42" i="15"/>
  <c r="T42" i="15"/>
  <c r="T50" i="15"/>
  <c r="U60" i="15"/>
  <c r="S87" i="15"/>
  <c r="U23" i="16"/>
  <c r="T29" i="17"/>
  <c r="T55" i="17"/>
  <c r="U55" i="17"/>
  <c r="T45" i="17"/>
  <c r="T54" i="17"/>
  <c r="T68" i="17"/>
  <c r="U68" i="17"/>
  <c r="R69" i="17"/>
  <c r="Q73" i="17"/>
  <c r="Q74" i="17"/>
  <c r="S87" i="17"/>
  <c r="U17" i="18"/>
  <c r="T17" i="18"/>
  <c r="U22" i="18"/>
  <c r="T38" i="18"/>
  <c r="Q42" i="18"/>
  <c r="U42" i="18" s="1"/>
  <c r="E55" i="18"/>
  <c r="U66" i="18"/>
  <c r="U95" i="18"/>
  <c r="Q68" i="19"/>
  <c r="P74" i="19"/>
  <c r="U31" i="20"/>
  <c r="T31" i="20"/>
  <c r="Q61" i="20"/>
  <c r="U32" i="21"/>
  <c r="T32" i="21"/>
  <c r="T61" i="21"/>
  <c r="U61" i="21"/>
  <c r="U87" i="14"/>
  <c r="E87" i="14"/>
  <c r="E115" i="14" s="1"/>
  <c r="U115" i="14" s="1"/>
  <c r="T87" i="14"/>
  <c r="U32" i="15"/>
  <c r="T32" i="15"/>
  <c r="U35" i="15"/>
  <c r="T35" i="15"/>
  <c r="U55" i="15"/>
  <c r="T55" i="15"/>
  <c r="U75" i="16"/>
  <c r="U17" i="16"/>
  <c r="T17" i="16"/>
  <c r="U68" i="16"/>
  <c r="T68" i="16"/>
  <c r="T63" i="16"/>
  <c r="E32" i="18"/>
  <c r="U87" i="18"/>
  <c r="E87" i="18"/>
  <c r="E115" i="18" s="1"/>
  <c r="T115" i="18" s="1"/>
  <c r="T87" i="18"/>
  <c r="U88" i="18"/>
  <c r="T32" i="19"/>
  <c r="U32" i="19"/>
  <c r="U50" i="19"/>
  <c r="T50" i="19"/>
  <c r="P32" i="20"/>
  <c r="U34" i="20"/>
  <c r="T34" i="20"/>
  <c r="U75" i="21"/>
  <c r="T75" i="21"/>
  <c r="U17" i="21"/>
  <c r="T17" i="21"/>
  <c r="U9" i="21"/>
  <c r="T9" i="21"/>
  <c r="Q42" i="21"/>
  <c r="R87" i="9"/>
  <c r="P87" i="10"/>
  <c r="U74" i="11"/>
  <c r="T74" i="11"/>
  <c r="U73" i="11"/>
  <c r="T73" i="11"/>
  <c r="U69" i="12"/>
  <c r="T69" i="12"/>
  <c r="U17" i="12"/>
  <c r="T17" i="12"/>
  <c r="Q87" i="12"/>
  <c r="T55" i="13"/>
  <c r="U55" i="13"/>
  <c r="R87" i="13"/>
  <c r="P87" i="14"/>
  <c r="U71" i="15"/>
  <c r="U88" i="15"/>
  <c r="U55" i="16"/>
  <c r="T55" i="16"/>
  <c r="U87" i="16"/>
  <c r="E87" i="16"/>
  <c r="E115" i="16" s="1"/>
  <c r="T115" i="16" s="1"/>
  <c r="T87" i="16"/>
  <c r="T61" i="17"/>
  <c r="U61" i="17"/>
  <c r="P87" i="18"/>
  <c r="S17" i="19"/>
  <c r="U93" i="19"/>
  <c r="T93" i="19"/>
  <c r="P35" i="20"/>
  <c r="T35" i="20" s="1"/>
  <c r="U42" i="20"/>
  <c r="T42" i="20"/>
  <c r="U37" i="20"/>
  <c r="T37" i="20"/>
  <c r="P26" i="21"/>
  <c r="E87" i="11"/>
  <c r="E115" i="11" s="1"/>
  <c r="T115" i="11" s="1"/>
  <c r="U87" i="11"/>
  <c r="T87" i="11"/>
  <c r="U42" i="12"/>
  <c r="T42" i="12"/>
  <c r="T45" i="12"/>
  <c r="T71" i="12"/>
  <c r="R87" i="12"/>
  <c r="T73" i="13"/>
  <c r="U74" i="13"/>
  <c r="U73" i="13"/>
  <c r="T74" i="13"/>
  <c r="S87" i="13"/>
  <c r="T9" i="14"/>
  <c r="T37" i="14"/>
  <c r="U68" i="14"/>
  <c r="T68" i="14"/>
  <c r="Q87" i="14"/>
  <c r="T93" i="15"/>
  <c r="U12" i="16"/>
  <c r="U42" i="16"/>
  <c r="T42" i="16"/>
  <c r="T41" i="16"/>
  <c r="P87" i="16"/>
  <c r="Q26" i="17"/>
  <c r="T46" i="17"/>
  <c r="U58" i="17"/>
  <c r="U65" i="17"/>
  <c r="T71" i="17"/>
  <c r="E75" i="17"/>
  <c r="U11" i="18"/>
  <c r="Q35" i="18"/>
  <c r="E75" i="18"/>
  <c r="R75" i="18"/>
  <c r="P74" i="20"/>
  <c r="T35" i="21"/>
  <c r="U35" i="21"/>
  <c r="U61" i="18"/>
  <c r="T61" i="18"/>
  <c r="Q74" i="18"/>
  <c r="U74" i="19"/>
  <c r="T74" i="19"/>
  <c r="U73" i="19"/>
  <c r="T73" i="19"/>
  <c r="E87" i="19"/>
  <c r="E115" i="19" s="1"/>
  <c r="U115" i="19" s="1"/>
  <c r="U87" i="19"/>
  <c r="T87" i="19"/>
  <c r="T92" i="19"/>
  <c r="U11" i="20"/>
  <c r="R87" i="20"/>
  <c r="T89" i="20"/>
  <c r="U96" i="20"/>
  <c r="T31" i="21"/>
  <c r="R35" i="21"/>
  <c r="U40" i="21"/>
  <c r="U47" i="21"/>
  <c r="T52" i="21"/>
  <c r="Q73" i="21"/>
  <c r="U66" i="22"/>
  <c r="T66" i="22"/>
  <c r="U32" i="23"/>
  <c r="T32" i="23"/>
  <c r="U67" i="23"/>
  <c r="T67" i="23"/>
  <c r="Q115" i="24"/>
  <c r="Q114" i="24"/>
  <c r="U25" i="25"/>
  <c r="T25" i="25"/>
  <c r="U32" i="25"/>
  <c r="T32" i="25"/>
  <c r="T55" i="25"/>
  <c r="U55" i="25"/>
  <c r="U45" i="25"/>
  <c r="T45" i="25"/>
  <c r="U94" i="25"/>
  <c r="T94" i="25"/>
  <c r="U35" i="22"/>
  <c r="T35" i="22"/>
  <c r="U53" i="22"/>
  <c r="T53" i="22"/>
  <c r="U57" i="22"/>
  <c r="T57" i="22"/>
  <c r="U61" i="22"/>
  <c r="T61" i="22"/>
  <c r="U58" i="23"/>
  <c r="T58" i="23"/>
  <c r="U21" i="24"/>
  <c r="T21" i="24"/>
  <c r="U60" i="24"/>
  <c r="T60" i="24"/>
  <c r="U61" i="26"/>
  <c r="T61" i="26"/>
  <c r="E69" i="20"/>
  <c r="U73" i="20"/>
  <c r="T73" i="20"/>
  <c r="T74" i="20"/>
  <c r="U74" i="20"/>
  <c r="E87" i="21"/>
  <c r="E115" i="21" s="1"/>
  <c r="U115" i="21" s="1"/>
  <c r="U87" i="21"/>
  <c r="T87" i="21"/>
  <c r="U32" i="22"/>
  <c r="T32" i="22"/>
  <c r="U35" i="23"/>
  <c r="T35" i="23"/>
  <c r="U90" i="23"/>
  <c r="T90" i="23"/>
  <c r="U35" i="24"/>
  <c r="T35" i="24"/>
  <c r="U10" i="25"/>
  <c r="T10" i="25"/>
  <c r="U28" i="25"/>
  <c r="T28" i="25"/>
  <c r="U35" i="25"/>
  <c r="T35" i="25"/>
  <c r="U39" i="27"/>
  <c r="T39" i="27"/>
  <c r="U13" i="28"/>
  <c r="T13" i="28"/>
  <c r="P73" i="19"/>
  <c r="R87" i="19"/>
  <c r="P69" i="21"/>
  <c r="T69" i="21" s="1"/>
  <c r="P87" i="21"/>
  <c r="P61" i="22"/>
  <c r="Q61" i="22"/>
  <c r="U65" i="22"/>
  <c r="T65" i="22"/>
  <c r="P75" i="22"/>
  <c r="T75" i="22" s="1"/>
  <c r="P75" i="23"/>
  <c r="T75" i="23" s="1"/>
  <c r="U10" i="24"/>
  <c r="T10" i="24"/>
  <c r="T19" i="25"/>
  <c r="U19" i="25"/>
  <c r="E87" i="17"/>
  <c r="E115" i="17" s="1"/>
  <c r="U87" i="17"/>
  <c r="T87" i="17"/>
  <c r="Q69" i="18"/>
  <c r="U69" i="18" s="1"/>
  <c r="Q87" i="18"/>
  <c r="Q35" i="19"/>
  <c r="T60" i="19"/>
  <c r="P68" i="19"/>
  <c r="T72" i="19"/>
  <c r="S87" i="19"/>
  <c r="T89" i="19"/>
  <c r="T95" i="19"/>
  <c r="T13" i="20"/>
  <c r="T23" i="20"/>
  <c r="U39" i="20"/>
  <c r="T47" i="20"/>
  <c r="T92" i="20"/>
  <c r="T10" i="21"/>
  <c r="U19" i="21"/>
  <c r="T25" i="21"/>
  <c r="T28" i="21"/>
  <c r="T44" i="21"/>
  <c r="T49" i="21"/>
  <c r="P55" i="21"/>
  <c r="Q68" i="21"/>
  <c r="Q87" i="21"/>
  <c r="U21" i="22"/>
  <c r="Q26" i="22"/>
  <c r="P35" i="22"/>
  <c r="Q75" i="22"/>
  <c r="U75" i="22" s="1"/>
  <c r="U87" i="22"/>
  <c r="E87" i="22"/>
  <c r="E115" i="22" s="1"/>
  <c r="U115" i="22" s="1"/>
  <c r="T87" i="22"/>
  <c r="U88" i="22"/>
  <c r="T88" i="22"/>
  <c r="U96" i="22"/>
  <c r="T96" i="22"/>
  <c r="U16" i="23"/>
  <c r="T16" i="23"/>
  <c r="U30" i="23"/>
  <c r="T30" i="23"/>
  <c r="Q32" i="23"/>
  <c r="Q42" i="24"/>
  <c r="U69" i="20"/>
  <c r="T69" i="20"/>
  <c r="U75" i="20"/>
  <c r="U17" i="20"/>
  <c r="T17" i="20"/>
  <c r="R75" i="20"/>
  <c r="U87" i="20"/>
  <c r="E87" i="20"/>
  <c r="E115" i="20" s="1"/>
  <c r="U115" i="20" s="1"/>
  <c r="T87" i="20"/>
  <c r="T88" i="20"/>
  <c r="Q17" i="21"/>
  <c r="T55" i="21"/>
  <c r="U55" i="21"/>
  <c r="Q61" i="21"/>
  <c r="U90" i="21"/>
  <c r="T95" i="21"/>
  <c r="P32" i="22"/>
  <c r="P42" i="22"/>
  <c r="U46" i="22"/>
  <c r="T46" i="22"/>
  <c r="U68" i="22"/>
  <c r="T68" i="22"/>
  <c r="U72" i="22"/>
  <c r="P17" i="23"/>
  <c r="P26" i="23"/>
  <c r="U47" i="23"/>
  <c r="T47" i="23"/>
  <c r="Q74" i="23"/>
  <c r="T32" i="24"/>
  <c r="U32" i="24"/>
  <c r="U49" i="24"/>
  <c r="T49" i="24"/>
  <c r="Q73" i="24"/>
  <c r="E26" i="25"/>
  <c r="T51" i="25"/>
  <c r="U51" i="25"/>
  <c r="P87" i="15"/>
  <c r="U73" i="16"/>
  <c r="T73" i="16"/>
  <c r="T74" i="16"/>
  <c r="U74" i="16"/>
  <c r="U17" i="17"/>
  <c r="T17" i="17"/>
  <c r="T42" i="17"/>
  <c r="U42" i="17"/>
  <c r="Q87" i="17"/>
  <c r="U55" i="18"/>
  <c r="T55" i="18"/>
  <c r="U74" i="18"/>
  <c r="T74" i="18"/>
  <c r="U73" i="18"/>
  <c r="T73" i="18"/>
  <c r="T71" i="18"/>
  <c r="Q32" i="19"/>
  <c r="U42" i="19"/>
  <c r="T42" i="19"/>
  <c r="T37" i="19"/>
  <c r="U55" i="19"/>
  <c r="T55" i="19"/>
  <c r="U71" i="19"/>
  <c r="U88" i="19"/>
  <c r="P87" i="20"/>
  <c r="T48" i="21"/>
  <c r="T53" i="21"/>
  <c r="U67" i="21"/>
  <c r="S87" i="21"/>
  <c r="T19" i="22"/>
  <c r="U25" i="22"/>
  <c r="U54" i="22"/>
  <c r="T54" i="22"/>
  <c r="U19" i="23"/>
  <c r="T19" i="23"/>
  <c r="Q35" i="23"/>
  <c r="U72" i="23"/>
  <c r="T72" i="23"/>
  <c r="U26" i="24"/>
  <c r="T26" i="24"/>
  <c r="E61" i="24"/>
  <c r="P68" i="24"/>
  <c r="U65" i="25"/>
  <c r="T65" i="25"/>
  <c r="U35" i="26"/>
  <c r="T35" i="26"/>
  <c r="U61" i="19"/>
  <c r="T61" i="19"/>
  <c r="U68" i="20"/>
  <c r="T68" i="20"/>
  <c r="U63" i="20"/>
  <c r="Q87" i="20"/>
  <c r="T42" i="21"/>
  <c r="U42" i="21"/>
  <c r="U37" i="21"/>
  <c r="T68" i="21"/>
  <c r="U68" i="21"/>
  <c r="T63" i="21"/>
  <c r="P74" i="21"/>
  <c r="U26" i="22"/>
  <c r="T26" i="22"/>
  <c r="U55" i="22"/>
  <c r="T55" i="22"/>
  <c r="T45" i="22"/>
  <c r="Q69" i="23"/>
  <c r="U69" i="23" s="1"/>
  <c r="Q35" i="24"/>
  <c r="U38" i="24"/>
  <c r="T38" i="24"/>
  <c r="U92" i="24"/>
  <c r="T92" i="24"/>
  <c r="Q35" i="25"/>
  <c r="U42" i="25"/>
  <c r="T42" i="25"/>
  <c r="U37" i="25"/>
  <c r="T37" i="25"/>
  <c r="P75" i="25"/>
  <c r="T75" i="25" s="1"/>
  <c r="U74" i="22"/>
  <c r="T74" i="22"/>
  <c r="U73" i="22"/>
  <c r="T73" i="22"/>
  <c r="U75" i="23"/>
  <c r="T69" i="23"/>
  <c r="T17" i="23"/>
  <c r="U17" i="23"/>
  <c r="U42" i="23"/>
  <c r="T42" i="23"/>
  <c r="U61" i="23"/>
  <c r="T61" i="23"/>
  <c r="P87" i="24"/>
  <c r="T61" i="25"/>
  <c r="U61" i="25"/>
  <c r="P26" i="26"/>
  <c r="U29" i="26"/>
  <c r="T29" i="26"/>
  <c r="Q32" i="26"/>
  <c r="U46" i="26"/>
  <c r="T46" i="26"/>
  <c r="U54" i="26"/>
  <c r="T54" i="26"/>
  <c r="U58" i="26"/>
  <c r="T58" i="26"/>
  <c r="U74" i="26"/>
  <c r="T74" i="26"/>
  <c r="U73" i="26"/>
  <c r="T73" i="26"/>
  <c r="T71" i="26"/>
  <c r="P73" i="26"/>
  <c r="U92" i="26"/>
  <c r="T92" i="26"/>
  <c r="U12" i="27"/>
  <c r="T12" i="27"/>
  <c r="T26" i="27"/>
  <c r="U26" i="27"/>
  <c r="Q42" i="27"/>
  <c r="T49" i="27"/>
  <c r="U49" i="27"/>
  <c r="E61" i="27"/>
  <c r="U24" i="29"/>
  <c r="T24" i="29"/>
  <c r="Q26" i="29"/>
  <c r="Q75" i="29"/>
  <c r="U75" i="29" s="1"/>
  <c r="P115" i="29"/>
  <c r="P114" i="29"/>
  <c r="U61" i="30"/>
  <c r="T61" i="30"/>
  <c r="U105" i="19"/>
  <c r="T105" i="19"/>
  <c r="S87" i="18"/>
  <c r="T68" i="19"/>
  <c r="U68" i="19"/>
  <c r="Q87" i="19"/>
  <c r="U55" i="20"/>
  <c r="T55" i="20"/>
  <c r="R87" i="21"/>
  <c r="P87" i="22"/>
  <c r="T51" i="23"/>
  <c r="T63" i="23"/>
  <c r="U74" i="23"/>
  <c r="T74" i="23"/>
  <c r="U73" i="23"/>
  <c r="T73" i="23"/>
  <c r="T94" i="23"/>
  <c r="U69" i="24"/>
  <c r="T69" i="24"/>
  <c r="T75" i="24"/>
  <c r="U17" i="24"/>
  <c r="T17" i="24"/>
  <c r="T14" i="24"/>
  <c r="T25" i="24"/>
  <c r="T28" i="24"/>
  <c r="U42" i="24"/>
  <c r="T42" i="24"/>
  <c r="T45" i="24"/>
  <c r="T53" i="24"/>
  <c r="T65" i="24"/>
  <c r="U73" i="24"/>
  <c r="T73" i="24"/>
  <c r="T74" i="24"/>
  <c r="U74" i="24"/>
  <c r="U71" i="24"/>
  <c r="R87" i="24"/>
  <c r="T89" i="24"/>
  <c r="U96" i="24"/>
  <c r="T14" i="25"/>
  <c r="T21" i="25"/>
  <c r="T31" i="25"/>
  <c r="T40" i="25"/>
  <c r="T48" i="25"/>
  <c r="T53" i="25"/>
  <c r="P68" i="25"/>
  <c r="U89" i="25"/>
  <c r="T89" i="25"/>
  <c r="T30" i="26"/>
  <c r="T55" i="26"/>
  <c r="T45" i="26"/>
  <c r="U66" i="26"/>
  <c r="T66" i="26"/>
  <c r="U90" i="26"/>
  <c r="U10" i="27"/>
  <c r="U22" i="27"/>
  <c r="T22" i="27"/>
  <c r="P61" i="27"/>
  <c r="U93" i="27"/>
  <c r="T93" i="27"/>
  <c r="Q17" i="28"/>
  <c r="U17" i="28" s="1"/>
  <c r="Q73" i="28"/>
  <c r="P115" i="28"/>
  <c r="P114" i="28"/>
  <c r="U41" i="29"/>
  <c r="T41" i="29"/>
  <c r="P55" i="29"/>
  <c r="T55" i="29" s="1"/>
  <c r="P74" i="29"/>
  <c r="U95" i="29"/>
  <c r="T95" i="29"/>
  <c r="U15" i="30"/>
  <c r="T15" i="30"/>
  <c r="U32" i="30"/>
  <c r="T32" i="30"/>
  <c r="U55" i="30"/>
  <c r="T55" i="30"/>
  <c r="U45" i="30"/>
  <c r="T45" i="30"/>
  <c r="Q61" i="30"/>
  <c r="U67" i="30"/>
  <c r="T67" i="30"/>
  <c r="Q87" i="22"/>
  <c r="U55" i="23"/>
  <c r="T55" i="23"/>
  <c r="E87" i="23"/>
  <c r="E115" i="23" s="1"/>
  <c r="U115" i="23" s="1"/>
  <c r="U87" i="23"/>
  <c r="T87" i="23"/>
  <c r="R69" i="24"/>
  <c r="S87" i="24"/>
  <c r="U75" i="25"/>
  <c r="U69" i="25"/>
  <c r="T69" i="25"/>
  <c r="U17" i="25"/>
  <c r="T17" i="25"/>
  <c r="U9" i="25"/>
  <c r="E75" i="25"/>
  <c r="U38" i="26"/>
  <c r="Q55" i="26"/>
  <c r="U55" i="26" s="1"/>
  <c r="U57" i="26"/>
  <c r="T57" i="26"/>
  <c r="P75" i="26"/>
  <c r="T75" i="26" s="1"/>
  <c r="S87" i="26"/>
  <c r="U91" i="26"/>
  <c r="T91" i="26"/>
  <c r="U11" i="27"/>
  <c r="T11" i="27"/>
  <c r="P32" i="27"/>
  <c r="T60" i="27"/>
  <c r="U60" i="27"/>
  <c r="P32" i="28"/>
  <c r="U23" i="30"/>
  <c r="T23" i="30"/>
  <c r="T26" i="23"/>
  <c r="U26" i="23"/>
  <c r="P87" i="23"/>
  <c r="P114" i="25"/>
  <c r="P115" i="25"/>
  <c r="U26" i="26"/>
  <c r="T26" i="26"/>
  <c r="U32" i="26"/>
  <c r="T32" i="26"/>
  <c r="U66" i="28"/>
  <c r="T66" i="28"/>
  <c r="U26" i="29"/>
  <c r="T26" i="29"/>
  <c r="T35" i="29"/>
  <c r="U44" i="29"/>
  <c r="T44" i="29"/>
  <c r="U52" i="29"/>
  <c r="T52" i="29"/>
  <c r="U47" i="32"/>
  <c r="T47" i="32"/>
  <c r="U67" i="32"/>
  <c r="T67" i="32"/>
  <c r="T71" i="22"/>
  <c r="S87" i="22"/>
  <c r="T89" i="22"/>
  <c r="T9" i="23"/>
  <c r="T20" i="23"/>
  <c r="T31" i="23"/>
  <c r="T34" i="23"/>
  <c r="T37" i="23"/>
  <c r="T48" i="23"/>
  <c r="T59" i="23"/>
  <c r="T68" i="23"/>
  <c r="U68" i="23"/>
  <c r="Q87" i="23"/>
  <c r="T91" i="23"/>
  <c r="T11" i="24"/>
  <c r="T22" i="24"/>
  <c r="T39" i="24"/>
  <c r="U55" i="24"/>
  <c r="T55" i="24"/>
  <c r="T50" i="24"/>
  <c r="T72" i="24"/>
  <c r="Q75" i="24"/>
  <c r="U75" i="24" s="1"/>
  <c r="T93" i="24"/>
  <c r="T29" i="25"/>
  <c r="T60" i="25"/>
  <c r="Q87" i="25"/>
  <c r="U75" i="26"/>
  <c r="T17" i="26"/>
  <c r="U9" i="26"/>
  <c r="T9" i="26"/>
  <c r="Q17" i="26"/>
  <c r="U17" i="26" s="1"/>
  <c r="U21" i="26"/>
  <c r="T21" i="26"/>
  <c r="Q35" i="26"/>
  <c r="T39" i="26"/>
  <c r="U47" i="26"/>
  <c r="T47" i="26"/>
  <c r="U71" i="26"/>
  <c r="P74" i="26"/>
  <c r="U35" i="27"/>
  <c r="T35" i="27"/>
  <c r="U50" i="27"/>
  <c r="T50" i="27"/>
  <c r="T92" i="27"/>
  <c r="U92" i="27"/>
  <c r="U29" i="28"/>
  <c r="T29" i="28"/>
  <c r="U61" i="28"/>
  <c r="T61" i="28"/>
  <c r="T32" i="31"/>
  <c r="U32" i="31"/>
  <c r="U19" i="32"/>
  <c r="T19" i="32"/>
  <c r="U109" i="25"/>
  <c r="T109" i="25"/>
  <c r="T73" i="21"/>
  <c r="T74" i="21"/>
  <c r="U73" i="21"/>
  <c r="U74" i="21"/>
  <c r="T69" i="22"/>
  <c r="U17" i="22"/>
  <c r="T17" i="22"/>
  <c r="U42" i="22"/>
  <c r="T42" i="22"/>
  <c r="U71" i="22"/>
  <c r="U9" i="23"/>
  <c r="U37" i="23"/>
  <c r="R87" i="23"/>
  <c r="T73" i="25"/>
  <c r="U74" i="25"/>
  <c r="T74" i="25"/>
  <c r="U73" i="25"/>
  <c r="U71" i="25"/>
  <c r="R87" i="25"/>
  <c r="P69" i="26"/>
  <c r="T69" i="26" s="1"/>
  <c r="U72" i="26"/>
  <c r="T72" i="26"/>
  <c r="Q74" i="26"/>
  <c r="U40" i="27"/>
  <c r="T40" i="27"/>
  <c r="P35" i="28"/>
  <c r="T35" i="28" s="1"/>
  <c r="U54" i="28"/>
  <c r="T54" i="28"/>
  <c r="P74" i="28"/>
  <c r="U13" i="29"/>
  <c r="T13" i="29"/>
  <c r="U64" i="29"/>
  <c r="T64" i="29"/>
  <c r="P69" i="29"/>
  <c r="T69" i="29" s="1"/>
  <c r="U35" i="30"/>
  <c r="T35" i="30"/>
  <c r="U51" i="30"/>
  <c r="T51" i="30"/>
  <c r="U104" i="10"/>
  <c r="T104" i="10"/>
  <c r="S87" i="23"/>
  <c r="U68" i="24"/>
  <c r="T68" i="24"/>
  <c r="U87" i="24"/>
  <c r="E87" i="24"/>
  <c r="E115" i="24" s="1"/>
  <c r="T115" i="24" s="1"/>
  <c r="T87" i="24"/>
  <c r="T88" i="24"/>
  <c r="Q17" i="25"/>
  <c r="T10" i="26"/>
  <c r="T22" i="26"/>
  <c r="U28" i="26"/>
  <c r="P32" i="26"/>
  <c r="U45" i="26"/>
  <c r="U53" i="26"/>
  <c r="U67" i="26"/>
  <c r="T67" i="26"/>
  <c r="Q69" i="26"/>
  <c r="U69" i="26" s="1"/>
  <c r="U23" i="27"/>
  <c r="T23" i="27"/>
  <c r="U32" i="27"/>
  <c r="T32" i="27"/>
  <c r="P42" i="27"/>
  <c r="P73" i="27"/>
  <c r="R87" i="27"/>
  <c r="U24" i="28"/>
  <c r="T24" i="28"/>
  <c r="Q26" i="28"/>
  <c r="U26" i="28" s="1"/>
  <c r="U46" i="28"/>
  <c r="T46" i="28"/>
  <c r="U57" i="28"/>
  <c r="T57" i="28"/>
  <c r="U93" i="28"/>
  <c r="T93" i="28"/>
  <c r="E42" i="29"/>
  <c r="Q61" i="29"/>
  <c r="Q32" i="30"/>
  <c r="U34" i="30"/>
  <c r="T34" i="30"/>
  <c r="T46" i="30"/>
  <c r="Q87" i="30"/>
  <c r="U91" i="30"/>
  <c r="T91" i="30"/>
  <c r="T68" i="27"/>
  <c r="U68" i="27"/>
  <c r="Q87" i="27"/>
  <c r="U12" i="28"/>
  <c r="U23" i="28"/>
  <c r="U28" i="28"/>
  <c r="T32" i="28"/>
  <c r="U32" i="28"/>
  <c r="U35" i="28"/>
  <c r="U53" i="28"/>
  <c r="U65" i="28"/>
  <c r="U72" i="28"/>
  <c r="Q87" i="28"/>
  <c r="U92" i="28"/>
  <c r="U12" i="29"/>
  <c r="E87" i="29"/>
  <c r="E115" i="29" s="1"/>
  <c r="T115" i="29" s="1"/>
  <c r="U87" i="29"/>
  <c r="T87" i="29"/>
  <c r="U26" i="30"/>
  <c r="T26" i="30"/>
  <c r="U41" i="30"/>
  <c r="U44" i="30"/>
  <c r="P74" i="30"/>
  <c r="P115" i="30"/>
  <c r="P114" i="30"/>
  <c r="U25" i="31"/>
  <c r="T25" i="31"/>
  <c r="U16" i="32"/>
  <c r="T16" i="32"/>
  <c r="P87" i="32"/>
  <c r="T112" i="1"/>
  <c r="U112" i="1"/>
  <c r="U112" i="28"/>
  <c r="T112" i="28"/>
  <c r="R97" i="27"/>
  <c r="L114" i="27"/>
  <c r="R114" i="27" s="1"/>
  <c r="E114" i="21"/>
  <c r="U114" i="21" s="1"/>
  <c r="T104" i="20"/>
  <c r="U104" i="20"/>
  <c r="T112" i="20"/>
  <c r="U112" i="20"/>
  <c r="U55" i="28"/>
  <c r="T55" i="28"/>
  <c r="S87" i="28"/>
  <c r="T68" i="29"/>
  <c r="U68" i="29"/>
  <c r="Q87" i="29"/>
  <c r="U95" i="30"/>
  <c r="T95" i="30"/>
  <c r="U28" i="31"/>
  <c r="T28" i="31"/>
  <c r="E87" i="31"/>
  <c r="E115" i="31" s="1"/>
  <c r="U115" i="31" s="1"/>
  <c r="U87" i="31"/>
  <c r="T87" i="31"/>
  <c r="U88" i="31"/>
  <c r="T88" i="31"/>
  <c r="U96" i="31"/>
  <c r="T96" i="31"/>
  <c r="T32" i="32"/>
  <c r="U100" i="32"/>
  <c r="T100" i="32"/>
  <c r="U110" i="28"/>
  <c r="T110" i="28"/>
  <c r="U106" i="26"/>
  <c r="T106" i="26"/>
  <c r="S87" i="25"/>
  <c r="T38" i="26"/>
  <c r="T49" i="26"/>
  <c r="T60" i="26"/>
  <c r="T94" i="26"/>
  <c r="T75" i="27"/>
  <c r="U69" i="27"/>
  <c r="U75" i="27"/>
  <c r="T69" i="27"/>
  <c r="T17" i="27"/>
  <c r="U17" i="27"/>
  <c r="T14" i="27"/>
  <c r="T25" i="27"/>
  <c r="T28" i="27"/>
  <c r="U42" i="27"/>
  <c r="T42" i="27"/>
  <c r="T45" i="27"/>
  <c r="T53" i="27"/>
  <c r="T65" i="27"/>
  <c r="T88" i="27"/>
  <c r="T96" i="27"/>
  <c r="T16" i="28"/>
  <c r="T19" i="28"/>
  <c r="T38" i="28"/>
  <c r="T49" i="28"/>
  <c r="T60" i="28"/>
  <c r="U73" i="28"/>
  <c r="T73" i="28"/>
  <c r="T74" i="28"/>
  <c r="U74" i="28"/>
  <c r="T88" i="28"/>
  <c r="T96" i="28"/>
  <c r="T16" i="29"/>
  <c r="T19" i="29"/>
  <c r="T30" i="29"/>
  <c r="T47" i="29"/>
  <c r="T58" i="29"/>
  <c r="T67" i="29"/>
  <c r="T72" i="29"/>
  <c r="R87" i="29"/>
  <c r="T90" i="29"/>
  <c r="T10" i="30"/>
  <c r="T29" i="30"/>
  <c r="T54" i="30"/>
  <c r="T63" i="30"/>
  <c r="Q68" i="30"/>
  <c r="P68" i="31"/>
  <c r="U90" i="32"/>
  <c r="T90" i="32"/>
  <c r="U68" i="26"/>
  <c r="T68" i="26"/>
  <c r="U87" i="26"/>
  <c r="E87" i="26"/>
  <c r="E115" i="26" s="1"/>
  <c r="U115" i="26" s="1"/>
  <c r="T87" i="26"/>
  <c r="U68" i="28"/>
  <c r="T68" i="28"/>
  <c r="S87" i="29"/>
  <c r="U14" i="31"/>
  <c r="T14" i="31"/>
  <c r="U61" i="31"/>
  <c r="T61" i="31"/>
  <c r="U58" i="32"/>
  <c r="T58" i="32"/>
  <c r="U72" i="32"/>
  <c r="T72" i="32"/>
  <c r="T104" i="1"/>
  <c r="U104" i="1"/>
  <c r="E97" i="32"/>
  <c r="U97" i="32" s="1"/>
  <c r="U98" i="32"/>
  <c r="T98" i="32"/>
  <c r="U108" i="32"/>
  <c r="T108" i="32"/>
  <c r="U110" i="30"/>
  <c r="T110" i="30"/>
  <c r="U112" i="27"/>
  <c r="T112" i="27"/>
  <c r="U104" i="26"/>
  <c r="T104" i="26"/>
  <c r="P87" i="26"/>
  <c r="T51" i="27"/>
  <c r="T63" i="27"/>
  <c r="U74" i="27"/>
  <c r="T74" i="27"/>
  <c r="U73" i="27"/>
  <c r="T73" i="27"/>
  <c r="T94" i="27"/>
  <c r="U69" i="28"/>
  <c r="U75" i="28"/>
  <c r="T69" i="28"/>
  <c r="T17" i="28"/>
  <c r="T14" i="28"/>
  <c r="T25" i="28"/>
  <c r="T30" i="28"/>
  <c r="T47" i="28"/>
  <c r="T58" i="28"/>
  <c r="T67" i="28"/>
  <c r="T94" i="28"/>
  <c r="U17" i="29"/>
  <c r="T17" i="29"/>
  <c r="T14" i="29"/>
  <c r="T25" i="29"/>
  <c r="T28" i="29"/>
  <c r="U42" i="29"/>
  <c r="T42" i="29"/>
  <c r="T45" i="29"/>
  <c r="T53" i="29"/>
  <c r="T61" i="29"/>
  <c r="U61" i="29"/>
  <c r="T65" i="29"/>
  <c r="T88" i="29"/>
  <c r="T96" i="29"/>
  <c r="T16" i="30"/>
  <c r="Q17" i="30"/>
  <c r="U17" i="30" s="1"/>
  <c r="T24" i="30"/>
  <c r="T52" i="30"/>
  <c r="U94" i="30"/>
  <c r="T94" i="30"/>
  <c r="U17" i="31"/>
  <c r="T11" i="31"/>
  <c r="E26" i="31"/>
  <c r="U35" i="31"/>
  <c r="T35" i="31"/>
  <c r="U65" i="31"/>
  <c r="T65" i="31"/>
  <c r="E17" i="32"/>
  <c r="U30" i="32"/>
  <c r="T30" i="32"/>
  <c r="P73" i="32"/>
  <c r="U111" i="31"/>
  <c r="T111" i="31"/>
  <c r="Q87" i="26"/>
  <c r="U55" i="27"/>
  <c r="T55" i="27"/>
  <c r="U63" i="27"/>
  <c r="E87" i="27"/>
  <c r="E115" i="27" s="1"/>
  <c r="U87" i="27"/>
  <c r="T87" i="27"/>
  <c r="U87" i="28"/>
  <c r="E87" i="28"/>
  <c r="E115" i="28" s="1"/>
  <c r="T115" i="28" s="1"/>
  <c r="T87" i="28"/>
  <c r="U32" i="29"/>
  <c r="T32" i="29"/>
  <c r="U35" i="29"/>
  <c r="U45" i="29"/>
  <c r="U88" i="29"/>
  <c r="U68" i="30"/>
  <c r="T68" i="30"/>
  <c r="U45" i="31"/>
  <c r="T45" i="31"/>
  <c r="U53" i="31"/>
  <c r="T53" i="31"/>
  <c r="Q55" i="31"/>
  <c r="U55" i="31" s="1"/>
  <c r="Q32" i="32"/>
  <c r="U32" i="32" s="1"/>
  <c r="U35" i="32"/>
  <c r="T35" i="32"/>
  <c r="U106" i="32"/>
  <c r="T106" i="32"/>
  <c r="U108" i="30"/>
  <c r="T108" i="30"/>
  <c r="S97" i="26"/>
  <c r="M114" i="26"/>
  <c r="S114" i="26" s="1"/>
  <c r="U109" i="7"/>
  <c r="T109" i="7"/>
  <c r="T68" i="25"/>
  <c r="U68" i="25"/>
  <c r="E87" i="25"/>
  <c r="E115" i="25" s="1"/>
  <c r="T115" i="25" s="1"/>
  <c r="U87" i="25"/>
  <c r="T87" i="25"/>
  <c r="U42" i="26"/>
  <c r="T42" i="26"/>
  <c r="R87" i="26"/>
  <c r="P87" i="27"/>
  <c r="U42" i="28"/>
  <c r="T42" i="28"/>
  <c r="T45" i="28"/>
  <c r="T63" i="29"/>
  <c r="T73" i="29"/>
  <c r="U74" i="29"/>
  <c r="U73" i="29"/>
  <c r="T74" i="29"/>
  <c r="U75" i="30"/>
  <c r="U69" i="30"/>
  <c r="T69" i="30"/>
  <c r="T17" i="30"/>
  <c r="U42" i="30"/>
  <c r="T42" i="30"/>
  <c r="U37" i="30"/>
  <c r="T59" i="30"/>
  <c r="Q42" i="31"/>
  <c r="U42" i="31" s="1"/>
  <c r="P26" i="32"/>
  <c r="U61" i="32"/>
  <c r="T61" i="32"/>
  <c r="Q69" i="32"/>
  <c r="U69" i="32" s="1"/>
  <c r="T111" i="25"/>
  <c r="U111" i="25"/>
  <c r="U107" i="17"/>
  <c r="T107" i="17"/>
  <c r="U74" i="31"/>
  <c r="T74" i="31"/>
  <c r="U73" i="31"/>
  <c r="T73" i="31"/>
  <c r="U75" i="32"/>
  <c r="U17" i="32"/>
  <c r="T17" i="32"/>
  <c r="U42" i="32"/>
  <c r="T42" i="32"/>
  <c r="U66" i="32"/>
  <c r="E82" i="30"/>
  <c r="E82" i="17"/>
  <c r="E82" i="9"/>
  <c r="E82" i="7"/>
  <c r="E82" i="3"/>
  <c r="E97" i="1"/>
  <c r="U97" i="1" s="1"/>
  <c r="R97" i="32"/>
  <c r="L114" i="28"/>
  <c r="R114" i="28" s="1"/>
  <c r="M114" i="27"/>
  <c r="S114" i="27" s="1"/>
  <c r="U99" i="23"/>
  <c r="U105" i="23"/>
  <c r="U107" i="23"/>
  <c r="U109" i="20"/>
  <c r="U111" i="20"/>
  <c r="T110" i="15"/>
  <c r="U110" i="15"/>
  <c r="L114" i="14"/>
  <c r="R114" i="14" s="1"/>
  <c r="R97" i="14"/>
  <c r="T102" i="13"/>
  <c r="U102" i="13"/>
  <c r="T105" i="11"/>
  <c r="U105" i="11"/>
  <c r="U99" i="2"/>
  <c r="T99" i="2"/>
  <c r="T72" i="30"/>
  <c r="R87" i="30"/>
  <c r="T90" i="30"/>
  <c r="T10" i="31"/>
  <c r="T21" i="31"/>
  <c r="T38" i="31"/>
  <c r="T49" i="31"/>
  <c r="T60" i="31"/>
  <c r="P87" i="31"/>
  <c r="T92" i="31"/>
  <c r="T12" i="32"/>
  <c r="T23" i="32"/>
  <c r="T40" i="32"/>
  <c r="T51" i="32"/>
  <c r="T63" i="32"/>
  <c r="U73" i="32"/>
  <c r="T73" i="32"/>
  <c r="T74" i="32"/>
  <c r="U74" i="32"/>
  <c r="T94" i="32"/>
  <c r="E82" i="32"/>
  <c r="E82" i="22"/>
  <c r="E82" i="21"/>
  <c r="T100" i="31"/>
  <c r="U106" i="31"/>
  <c r="U103" i="30"/>
  <c r="U108" i="29"/>
  <c r="T99" i="28"/>
  <c r="U105" i="28"/>
  <c r="U99" i="26"/>
  <c r="T98" i="25"/>
  <c r="U104" i="25"/>
  <c r="L114" i="23"/>
  <c r="R114" i="23" s="1"/>
  <c r="U104" i="15"/>
  <c r="T104" i="15"/>
  <c r="T110" i="13"/>
  <c r="U110" i="13"/>
  <c r="R97" i="12"/>
  <c r="L114" i="12"/>
  <c r="R114" i="12" s="1"/>
  <c r="U103" i="11"/>
  <c r="T103" i="11"/>
  <c r="U98" i="4"/>
  <c r="T98" i="4"/>
  <c r="S87" i="30"/>
  <c r="T9" i="31"/>
  <c r="T68" i="31"/>
  <c r="U68" i="31"/>
  <c r="Q87" i="31"/>
  <c r="T22" i="32"/>
  <c r="U55" i="32"/>
  <c r="T55" i="32"/>
  <c r="U87" i="32"/>
  <c r="E87" i="32"/>
  <c r="E115" i="32" s="1"/>
  <c r="U115" i="32" s="1"/>
  <c r="T87" i="32"/>
  <c r="T93" i="32"/>
  <c r="E82" i="23"/>
  <c r="T102" i="1"/>
  <c r="T110" i="1"/>
  <c r="T112" i="26"/>
  <c r="T102" i="23"/>
  <c r="T104" i="23"/>
  <c r="T110" i="23"/>
  <c r="T112" i="23"/>
  <c r="T110" i="22"/>
  <c r="T112" i="22"/>
  <c r="U107" i="21"/>
  <c r="T98" i="20"/>
  <c r="T100" i="20"/>
  <c r="T106" i="20"/>
  <c r="T108" i="20"/>
  <c r="U107" i="2"/>
  <c r="T107" i="2"/>
  <c r="R87" i="31"/>
  <c r="U26" i="32"/>
  <c r="T26" i="32"/>
  <c r="T92" i="32"/>
  <c r="E82" i="24"/>
  <c r="L114" i="29"/>
  <c r="R114" i="29" s="1"/>
  <c r="M114" i="15"/>
  <c r="S114" i="15" s="1"/>
  <c r="S97" i="15"/>
  <c r="U103" i="7"/>
  <c r="T103" i="7"/>
  <c r="T15" i="31"/>
  <c r="T29" i="31"/>
  <c r="T46" i="31"/>
  <c r="T54" i="31"/>
  <c r="T57" i="31"/>
  <c r="T66" i="31"/>
  <c r="T71" i="31"/>
  <c r="S87" i="31"/>
  <c r="T89" i="31"/>
  <c r="T9" i="32"/>
  <c r="U68" i="32"/>
  <c r="T68" i="32"/>
  <c r="Q87" i="32"/>
  <c r="U99" i="17"/>
  <c r="T99" i="17"/>
  <c r="U105" i="17"/>
  <c r="U99" i="11"/>
  <c r="T99" i="11"/>
  <c r="L114" i="3"/>
  <c r="R114" i="3" s="1"/>
  <c r="R97" i="3"/>
  <c r="U74" i="30"/>
  <c r="T74" i="30"/>
  <c r="U73" i="30"/>
  <c r="T73" i="30"/>
  <c r="T75" i="31"/>
  <c r="T17" i="31"/>
  <c r="T42" i="31"/>
  <c r="U71" i="31"/>
  <c r="U9" i="32"/>
  <c r="R87" i="32"/>
  <c r="E82" i="15"/>
  <c r="E82" i="11"/>
  <c r="M114" i="1"/>
  <c r="S114" i="1" s="1"/>
  <c r="H114" i="28"/>
  <c r="T112" i="15"/>
  <c r="U112" i="15"/>
  <c r="E97" i="14"/>
  <c r="E114" i="14" s="1"/>
  <c r="U108" i="10"/>
  <c r="T108" i="10"/>
  <c r="U101" i="7"/>
  <c r="T101" i="7"/>
  <c r="U106" i="4"/>
  <c r="T106" i="4"/>
  <c r="U87" i="30"/>
  <c r="E87" i="30"/>
  <c r="E115" i="30" s="1"/>
  <c r="U115" i="30" s="1"/>
  <c r="T87" i="30"/>
  <c r="T71" i="32"/>
  <c r="S87" i="32"/>
  <c r="E82" i="29"/>
  <c r="E82" i="16"/>
  <c r="E82" i="6"/>
  <c r="E82" i="5"/>
  <c r="E97" i="25"/>
  <c r="E114" i="25" s="1"/>
  <c r="T101" i="23"/>
  <c r="T109" i="23"/>
  <c r="S97" i="20"/>
  <c r="U106" i="19"/>
  <c r="U108" i="17"/>
  <c r="U111" i="7"/>
  <c r="T111" i="7"/>
  <c r="U100" i="16"/>
  <c r="U108" i="16"/>
  <c r="T105" i="13"/>
  <c r="U104" i="11"/>
  <c r="U112" i="11"/>
  <c r="M114" i="11"/>
  <c r="S114" i="11" s="1"/>
  <c r="M114" i="5"/>
  <c r="S114" i="5" s="1"/>
  <c r="U103" i="4"/>
  <c r="U105" i="4"/>
  <c r="U111" i="4"/>
  <c r="T112" i="2"/>
  <c r="T99" i="16"/>
  <c r="T105" i="16"/>
  <c r="T107" i="16"/>
  <c r="U105" i="14"/>
  <c r="T108" i="13"/>
  <c r="U99" i="12"/>
  <c r="U107" i="12"/>
  <c r="T107" i="11"/>
  <c r="T111" i="11"/>
  <c r="U98" i="9"/>
  <c r="U106" i="9"/>
  <c r="U101" i="6"/>
  <c r="U109" i="6"/>
  <c r="U98" i="5"/>
  <c r="U106" i="5"/>
  <c r="T103" i="3"/>
  <c r="R97" i="7"/>
  <c r="T110" i="10"/>
  <c r="T112" i="10"/>
  <c r="T102" i="8"/>
  <c r="T110" i="8"/>
  <c r="T99" i="7"/>
  <c r="T107" i="7"/>
  <c r="U105" i="2"/>
  <c r="H114" i="12"/>
  <c r="E97" i="7"/>
  <c r="R97" i="5"/>
  <c r="L114" i="2"/>
  <c r="R114" i="2" s="1"/>
  <c r="U98" i="18"/>
  <c r="U106" i="18"/>
  <c r="T104" i="16"/>
  <c r="T112" i="16"/>
  <c r="T100" i="14"/>
  <c r="T108" i="14"/>
  <c r="S97" i="13"/>
  <c r="T107" i="13"/>
  <c r="T98" i="12"/>
  <c r="T106" i="12"/>
  <c r="T105" i="9"/>
  <c r="T109" i="9"/>
  <c r="T104" i="6"/>
  <c r="T112" i="6"/>
  <c r="T101" i="5"/>
  <c r="T109" i="5"/>
  <c r="U100" i="3"/>
  <c r="U108" i="3"/>
  <c r="U115" i="29"/>
  <c r="T115" i="26"/>
  <c r="U115" i="18"/>
  <c r="T115" i="1"/>
  <c r="T115" i="19"/>
  <c r="T115" i="6"/>
  <c r="T115" i="32"/>
  <c r="T115" i="31"/>
  <c r="T115" i="20"/>
  <c r="T115" i="14"/>
  <c r="T115" i="8"/>
  <c r="U115" i="15"/>
  <c r="T115" i="10"/>
  <c r="T115" i="2"/>
  <c r="E114" i="1"/>
  <c r="T97" i="1"/>
  <c r="M114" i="22"/>
  <c r="S114" i="22" s="1"/>
  <c r="U99" i="1"/>
  <c r="U107" i="1"/>
  <c r="L114" i="1"/>
  <c r="R114" i="1" s="1"/>
  <c r="U104" i="32"/>
  <c r="U112" i="32"/>
  <c r="E114" i="32"/>
  <c r="M114" i="32"/>
  <c r="S114" i="32" s="1"/>
  <c r="E97" i="31"/>
  <c r="U101" i="31"/>
  <c r="U109" i="31"/>
  <c r="R97" i="30"/>
  <c r="U98" i="30"/>
  <c r="U106" i="30"/>
  <c r="S97" i="29"/>
  <c r="U103" i="29"/>
  <c r="U111" i="29"/>
  <c r="U100" i="28"/>
  <c r="U108" i="28"/>
  <c r="U115" i="28"/>
  <c r="U105" i="27"/>
  <c r="U102" i="26"/>
  <c r="U110" i="26"/>
  <c r="U99" i="25"/>
  <c r="U107" i="25"/>
  <c r="U103" i="22"/>
  <c r="T103" i="22"/>
  <c r="U105" i="22"/>
  <c r="T105" i="22"/>
  <c r="L114" i="22"/>
  <c r="R114" i="22" s="1"/>
  <c r="U100" i="21"/>
  <c r="T100" i="21"/>
  <c r="U102" i="21"/>
  <c r="T102" i="21"/>
  <c r="U108" i="21"/>
  <c r="T108" i="21"/>
  <c r="U110" i="21"/>
  <c r="T110" i="21"/>
  <c r="U99" i="19"/>
  <c r="T99" i="19"/>
  <c r="E97" i="19"/>
  <c r="U107" i="19"/>
  <c r="T107" i="19"/>
  <c r="U103" i="15"/>
  <c r="T103" i="15"/>
  <c r="U97" i="22"/>
  <c r="T97" i="22"/>
  <c r="U104" i="17"/>
  <c r="T104" i="17"/>
  <c r="U98" i="10"/>
  <c r="T98" i="10"/>
  <c r="E97" i="10"/>
  <c r="E97" i="26"/>
  <c r="R97" i="25"/>
  <c r="U103" i="23"/>
  <c r="T103" i="23"/>
  <c r="U111" i="23"/>
  <c r="T111" i="23"/>
  <c r="U100" i="22"/>
  <c r="T100" i="22"/>
  <c r="M114" i="21"/>
  <c r="S114" i="21" s="1"/>
  <c r="U104" i="18"/>
  <c r="T104" i="18"/>
  <c r="U112" i="18"/>
  <c r="T112" i="18"/>
  <c r="U98" i="16"/>
  <c r="T98" i="16"/>
  <c r="E97" i="16"/>
  <c r="U106" i="16"/>
  <c r="T106" i="16"/>
  <c r="U97" i="8"/>
  <c r="T97" i="8"/>
  <c r="E114" i="8"/>
  <c r="S97" i="8"/>
  <c r="M114" i="8"/>
  <c r="S114" i="8" s="1"/>
  <c r="U100" i="8"/>
  <c r="T100" i="8"/>
  <c r="U108" i="8"/>
  <c r="T108" i="8"/>
  <c r="U115" i="13"/>
  <c r="T115" i="13"/>
  <c r="U109" i="24"/>
  <c r="T109" i="24"/>
  <c r="T100" i="1"/>
  <c r="T108" i="1"/>
  <c r="T97" i="32"/>
  <c r="T105" i="32"/>
  <c r="T102" i="31"/>
  <c r="T110" i="31"/>
  <c r="T99" i="30"/>
  <c r="T107" i="30"/>
  <c r="T104" i="29"/>
  <c r="T112" i="29"/>
  <c r="T101" i="28"/>
  <c r="T109" i="28"/>
  <c r="E97" i="27"/>
  <c r="T98" i="27"/>
  <c r="T106" i="27"/>
  <c r="T103" i="26"/>
  <c r="T111" i="26"/>
  <c r="S97" i="25"/>
  <c r="T100" i="25"/>
  <c r="T108" i="25"/>
  <c r="U108" i="22"/>
  <c r="T108" i="22"/>
  <c r="U97" i="21"/>
  <c r="T97" i="21"/>
  <c r="U105" i="21"/>
  <c r="T105" i="21"/>
  <c r="U102" i="19"/>
  <c r="T102" i="19"/>
  <c r="U110" i="19"/>
  <c r="T110" i="19"/>
  <c r="U106" i="15"/>
  <c r="T106" i="15"/>
  <c r="T115" i="12"/>
  <c r="U115" i="12"/>
  <c r="U106" i="11"/>
  <c r="T106" i="11"/>
  <c r="U111" i="22"/>
  <c r="T111" i="22"/>
  <c r="U111" i="24"/>
  <c r="T111" i="24"/>
  <c r="U100" i="1"/>
  <c r="T105" i="1"/>
  <c r="T102" i="32"/>
  <c r="T110" i="32"/>
  <c r="T99" i="31"/>
  <c r="T107" i="31"/>
  <c r="T104" i="30"/>
  <c r="T112" i="30"/>
  <c r="T101" i="29"/>
  <c r="T109" i="29"/>
  <c r="E97" i="28"/>
  <c r="T98" i="28"/>
  <c r="T106" i="28"/>
  <c r="T103" i="27"/>
  <c r="T111" i="27"/>
  <c r="T100" i="26"/>
  <c r="T108" i="26"/>
  <c r="U100" i="25"/>
  <c r="T105" i="25"/>
  <c r="R97" i="21"/>
  <c r="U98" i="15"/>
  <c r="T98" i="15"/>
  <c r="E97" i="15"/>
  <c r="U103" i="2"/>
  <c r="T103" i="2"/>
  <c r="U111" i="2"/>
  <c r="T111" i="2"/>
  <c r="U103" i="24"/>
  <c r="T103" i="24"/>
  <c r="U102" i="20"/>
  <c r="T102" i="20"/>
  <c r="U110" i="20"/>
  <c r="T110" i="20"/>
  <c r="U112" i="17"/>
  <c r="T112" i="17"/>
  <c r="T99" i="32"/>
  <c r="T107" i="32"/>
  <c r="T104" i="31"/>
  <c r="T112" i="31"/>
  <c r="T101" i="30"/>
  <c r="T109" i="30"/>
  <c r="E97" i="29"/>
  <c r="T98" i="29"/>
  <c r="T106" i="29"/>
  <c r="T103" i="28"/>
  <c r="T111" i="28"/>
  <c r="T100" i="27"/>
  <c r="T108" i="27"/>
  <c r="T105" i="26"/>
  <c r="T102" i="25"/>
  <c r="T110" i="25"/>
  <c r="U98" i="24"/>
  <c r="T98" i="24"/>
  <c r="E97" i="24"/>
  <c r="U106" i="24"/>
  <c r="T106" i="24"/>
  <c r="E114" i="22"/>
  <c r="E97" i="20"/>
  <c r="U99" i="20"/>
  <c r="T99" i="20"/>
  <c r="U105" i="20"/>
  <c r="T105" i="20"/>
  <c r="U107" i="20"/>
  <c r="T107" i="20"/>
  <c r="U101" i="17"/>
  <c r="T101" i="17"/>
  <c r="U109" i="17"/>
  <c r="T109" i="17"/>
  <c r="U102" i="14"/>
  <c r="T102" i="14"/>
  <c r="U110" i="14"/>
  <c r="T110" i="14"/>
  <c r="U101" i="12"/>
  <c r="E97" i="12"/>
  <c r="T101" i="12"/>
  <c r="U109" i="12"/>
  <c r="T109" i="12"/>
  <c r="U101" i="24"/>
  <c r="T101" i="24"/>
  <c r="U97" i="7"/>
  <c r="T97" i="7"/>
  <c r="E114" i="7"/>
  <c r="U101" i="3"/>
  <c r="T101" i="3"/>
  <c r="U109" i="3"/>
  <c r="T109" i="3"/>
  <c r="E97" i="30"/>
  <c r="U112" i="25"/>
  <c r="U98" i="23"/>
  <c r="T98" i="23"/>
  <c r="E97" i="23"/>
  <c r="U100" i="23"/>
  <c r="T100" i="23"/>
  <c r="U106" i="23"/>
  <c r="T106" i="23"/>
  <c r="U108" i="23"/>
  <c r="T108" i="23"/>
  <c r="U99" i="18"/>
  <c r="T99" i="18"/>
  <c r="U107" i="18"/>
  <c r="T107" i="18"/>
  <c r="U101" i="16"/>
  <c r="T101" i="16"/>
  <c r="U109" i="16"/>
  <c r="T109" i="16"/>
  <c r="U111" i="15"/>
  <c r="T111" i="15"/>
  <c r="U115" i="24"/>
  <c r="R97" i="18"/>
  <c r="S97" i="17"/>
  <c r="U115" i="16"/>
  <c r="U101" i="14"/>
  <c r="U107" i="14"/>
  <c r="T107" i="14"/>
  <c r="U106" i="10"/>
  <c r="T106" i="10"/>
  <c r="R97" i="8"/>
  <c r="L114" i="8"/>
  <c r="R114" i="8" s="1"/>
  <c r="S97" i="7"/>
  <c r="M114" i="7"/>
  <c r="S114" i="7" s="1"/>
  <c r="U104" i="4"/>
  <c r="T104" i="4"/>
  <c r="U112" i="4"/>
  <c r="T112" i="4"/>
  <c r="U115" i="4"/>
  <c r="U98" i="11"/>
  <c r="T98" i="11"/>
  <c r="E97" i="11"/>
  <c r="U102" i="7"/>
  <c r="T102" i="7"/>
  <c r="U110" i="7"/>
  <c r="T110" i="7"/>
  <c r="U102" i="6"/>
  <c r="T102" i="6"/>
  <c r="U110" i="6"/>
  <c r="T110" i="6"/>
  <c r="U104" i="5"/>
  <c r="T104" i="5"/>
  <c r="U112" i="5"/>
  <c r="T112" i="5"/>
  <c r="M114" i="24"/>
  <c r="S114" i="24" s="1"/>
  <c r="T115" i="21"/>
  <c r="L114" i="17"/>
  <c r="R114" i="17" s="1"/>
  <c r="M114" i="16"/>
  <c r="S114" i="16" s="1"/>
  <c r="T98" i="13"/>
  <c r="E97" i="13"/>
  <c r="U98" i="13"/>
  <c r="U100" i="9"/>
  <c r="T100" i="9"/>
  <c r="U108" i="9"/>
  <c r="T108" i="9"/>
  <c r="U101" i="4"/>
  <c r="E97" i="4"/>
  <c r="T101" i="4"/>
  <c r="U109" i="4"/>
  <c r="T109" i="4"/>
  <c r="T115" i="22"/>
  <c r="R97" i="15"/>
  <c r="T106" i="13"/>
  <c r="U106" i="13"/>
  <c r="U104" i="12"/>
  <c r="T104" i="12"/>
  <c r="U112" i="12"/>
  <c r="T112" i="12"/>
  <c r="U109" i="11"/>
  <c r="T109" i="11"/>
  <c r="L114" i="9"/>
  <c r="R114" i="9" s="1"/>
  <c r="U98" i="2"/>
  <c r="T98" i="2"/>
  <c r="E97" i="2"/>
  <c r="U106" i="2"/>
  <c r="T106" i="2"/>
  <c r="T104" i="19"/>
  <c r="T112" i="19"/>
  <c r="T101" i="18"/>
  <c r="T109" i="18"/>
  <c r="E97" i="17"/>
  <c r="T98" i="17"/>
  <c r="T106" i="17"/>
  <c r="T103" i="16"/>
  <c r="T111" i="16"/>
  <c r="T100" i="15"/>
  <c r="T108" i="15"/>
  <c r="U99" i="14"/>
  <c r="T99" i="14"/>
  <c r="U104" i="13"/>
  <c r="T104" i="13"/>
  <c r="U101" i="11"/>
  <c r="T101" i="11"/>
  <c r="U103" i="10"/>
  <c r="T103" i="10"/>
  <c r="U111" i="10"/>
  <c r="T111" i="10"/>
  <c r="U111" i="9"/>
  <c r="T111" i="9"/>
  <c r="U98" i="3"/>
  <c r="T98" i="3"/>
  <c r="E97" i="3"/>
  <c r="U106" i="3"/>
  <c r="T106" i="3"/>
  <c r="E97" i="18"/>
  <c r="S97" i="14"/>
  <c r="T109" i="14"/>
  <c r="U109" i="14"/>
  <c r="U112" i="13"/>
  <c r="T112" i="13"/>
  <c r="U103" i="9"/>
  <c r="T103" i="9"/>
  <c r="U105" i="8"/>
  <c r="T105" i="8"/>
  <c r="U105" i="7"/>
  <c r="T105" i="7"/>
  <c r="U99" i="6"/>
  <c r="T99" i="6"/>
  <c r="E97" i="6"/>
  <c r="U107" i="6"/>
  <c r="T107" i="6"/>
  <c r="U99" i="5"/>
  <c r="T99" i="5"/>
  <c r="U107" i="5"/>
  <c r="T107" i="5"/>
  <c r="R97" i="13"/>
  <c r="S97" i="12"/>
  <c r="U103" i="12"/>
  <c r="U111" i="12"/>
  <c r="U100" i="11"/>
  <c r="U108" i="11"/>
  <c r="U115" i="11"/>
  <c r="U105" i="10"/>
  <c r="U102" i="9"/>
  <c r="U110" i="9"/>
  <c r="U99" i="8"/>
  <c r="U107" i="8"/>
  <c r="S97" i="4"/>
  <c r="U115" i="3"/>
  <c r="L114" i="11"/>
  <c r="R114" i="11" s="1"/>
  <c r="M114" i="10"/>
  <c r="S114" i="10" s="1"/>
  <c r="E97" i="9"/>
  <c r="T100" i="7"/>
  <c r="T108" i="7"/>
  <c r="T115" i="7"/>
  <c r="T105" i="6"/>
  <c r="T102" i="5"/>
  <c r="T110" i="5"/>
  <c r="T99" i="4"/>
  <c r="T107" i="4"/>
  <c r="T104" i="3"/>
  <c r="T112" i="3"/>
  <c r="T101" i="2"/>
  <c r="T109" i="2"/>
  <c r="L114" i="4"/>
  <c r="R114" i="4" s="1"/>
  <c r="M114" i="3"/>
  <c r="S114" i="3" s="1"/>
  <c r="T115" i="9"/>
  <c r="E97" i="5"/>
  <c r="T114" i="21" l="1"/>
  <c r="T61" i="11"/>
  <c r="U61" i="5"/>
  <c r="U61" i="1"/>
  <c r="P114" i="12"/>
  <c r="P115" i="12"/>
  <c r="Q114" i="23"/>
  <c r="Q115" i="23"/>
  <c r="P115" i="23"/>
  <c r="P114" i="23"/>
  <c r="Q114" i="12"/>
  <c r="Q115" i="12"/>
  <c r="P115" i="7"/>
  <c r="P114" i="7"/>
  <c r="P115" i="5"/>
  <c r="P114" i="5"/>
  <c r="T26" i="31"/>
  <c r="U26" i="31"/>
  <c r="Q115" i="27"/>
  <c r="Q114" i="27"/>
  <c r="Q114" i="20"/>
  <c r="Q115" i="20"/>
  <c r="P115" i="15"/>
  <c r="P114" i="15"/>
  <c r="T115" i="17"/>
  <c r="U115" i="17"/>
  <c r="P115" i="18"/>
  <c r="P114" i="18"/>
  <c r="Q115" i="15"/>
  <c r="Q114" i="15"/>
  <c r="P115" i="9"/>
  <c r="P114" i="9"/>
  <c r="Q115" i="13"/>
  <c r="Q114" i="13"/>
  <c r="Q115" i="6"/>
  <c r="Q114" i="6"/>
  <c r="T115" i="5"/>
  <c r="U115" i="5"/>
  <c r="P114" i="2"/>
  <c r="P115" i="2"/>
  <c r="Q115" i="19"/>
  <c r="Q114" i="19"/>
  <c r="Q115" i="21"/>
  <c r="Q114" i="21"/>
  <c r="U97" i="14"/>
  <c r="T97" i="14"/>
  <c r="P115" i="31"/>
  <c r="P114" i="31"/>
  <c r="U115" i="27"/>
  <c r="T115" i="27"/>
  <c r="Q115" i="29"/>
  <c r="Q114" i="29"/>
  <c r="Q115" i="25"/>
  <c r="Q114" i="25"/>
  <c r="P115" i="24"/>
  <c r="P114" i="24"/>
  <c r="P115" i="10"/>
  <c r="P114" i="10"/>
  <c r="P115" i="6"/>
  <c r="P114" i="6"/>
  <c r="Q115" i="5"/>
  <c r="Q114" i="5"/>
  <c r="Q115" i="4"/>
  <c r="Q114" i="4"/>
  <c r="P115" i="26"/>
  <c r="P114" i="26"/>
  <c r="T97" i="25"/>
  <c r="T115" i="23"/>
  <c r="T115" i="30"/>
  <c r="Q115" i="31"/>
  <c r="Q114" i="31"/>
  <c r="P115" i="27"/>
  <c r="P114" i="27"/>
  <c r="P114" i="32"/>
  <c r="P115" i="32"/>
  <c r="Q115" i="22"/>
  <c r="Q114" i="22"/>
  <c r="P114" i="14"/>
  <c r="P115" i="14"/>
  <c r="P115" i="13"/>
  <c r="P114" i="13"/>
  <c r="Q115" i="9"/>
  <c r="Q114" i="9"/>
  <c r="Q115" i="8"/>
  <c r="Q114" i="8"/>
  <c r="Q115" i="2"/>
  <c r="Q114" i="2"/>
  <c r="P115" i="4"/>
  <c r="P114" i="4"/>
  <c r="U97" i="25"/>
  <c r="Q115" i="32"/>
  <c r="Q114" i="32"/>
  <c r="P115" i="22"/>
  <c r="P114" i="22"/>
  <c r="U61" i="24"/>
  <c r="T61" i="24"/>
  <c r="P115" i="20"/>
  <c r="P114" i="20"/>
  <c r="Q114" i="17"/>
  <c r="Q115" i="17"/>
  <c r="U26" i="25"/>
  <c r="T26" i="25"/>
  <c r="P115" i="21"/>
  <c r="P114" i="21"/>
  <c r="Q115" i="14"/>
  <c r="Q114" i="14"/>
  <c r="P115" i="11"/>
  <c r="P114" i="11"/>
  <c r="Q115" i="7"/>
  <c r="Q114" i="7"/>
  <c r="P114" i="1"/>
  <c r="P115" i="1"/>
  <c r="Q115" i="18"/>
  <c r="Q114" i="18"/>
  <c r="Q115" i="16"/>
  <c r="Q114" i="16"/>
  <c r="U26" i="10"/>
  <c r="T26" i="10"/>
  <c r="Q114" i="10"/>
  <c r="Q115" i="10"/>
  <c r="Q115" i="1"/>
  <c r="Q114" i="1"/>
  <c r="P115" i="3"/>
  <c r="P114" i="3"/>
  <c r="U32" i="18"/>
  <c r="T32" i="18"/>
  <c r="U115" i="25"/>
  <c r="Q115" i="26"/>
  <c r="Q114" i="26"/>
  <c r="Q115" i="28"/>
  <c r="Q114" i="28"/>
  <c r="Q115" i="30"/>
  <c r="Q114" i="30"/>
  <c r="U61" i="27"/>
  <c r="T61" i="27"/>
  <c r="P115" i="16"/>
  <c r="P114" i="16"/>
  <c r="E114" i="30"/>
  <c r="T97" i="30"/>
  <c r="U97" i="30"/>
  <c r="E114" i="18"/>
  <c r="U97" i="18"/>
  <c r="T97" i="18"/>
  <c r="E114" i="17"/>
  <c r="U97" i="17"/>
  <c r="T97" i="17"/>
  <c r="E114" i="4"/>
  <c r="U97" i="4"/>
  <c r="T97" i="4"/>
  <c r="U114" i="22"/>
  <c r="T114" i="22"/>
  <c r="E114" i="11"/>
  <c r="T97" i="11"/>
  <c r="U97" i="11"/>
  <c r="E114" i="5"/>
  <c r="U97" i="5"/>
  <c r="T97" i="5"/>
  <c r="U97" i="9"/>
  <c r="T97" i="9"/>
  <c r="E114" i="9"/>
  <c r="E114" i="3"/>
  <c r="T97" i="3"/>
  <c r="U97" i="3"/>
  <c r="E114" i="24"/>
  <c r="T97" i="24"/>
  <c r="U97" i="24"/>
  <c r="U114" i="14"/>
  <c r="T114" i="14"/>
  <c r="E114" i="16"/>
  <c r="T97" i="16"/>
  <c r="U97" i="16"/>
  <c r="T97" i="10"/>
  <c r="E114" i="10"/>
  <c r="U97" i="10"/>
  <c r="E114" i="6"/>
  <c r="U97" i="6"/>
  <c r="T97" i="6"/>
  <c r="T97" i="15"/>
  <c r="U97" i="15"/>
  <c r="E114" i="15"/>
  <c r="U97" i="26"/>
  <c r="T97" i="26"/>
  <c r="E114" i="26"/>
  <c r="U114" i="25"/>
  <c r="T114" i="25"/>
  <c r="T114" i="32"/>
  <c r="U114" i="32"/>
  <c r="T97" i="23"/>
  <c r="U97" i="23"/>
  <c r="E114" i="23"/>
  <c r="E114" i="28"/>
  <c r="U97" i="28"/>
  <c r="T97" i="28"/>
  <c r="T114" i="8"/>
  <c r="U114" i="8"/>
  <c r="E114" i="19"/>
  <c r="U97" i="19"/>
  <c r="T97" i="19"/>
  <c r="U114" i="1"/>
  <c r="T114" i="1"/>
  <c r="T97" i="2"/>
  <c r="E114" i="2"/>
  <c r="U97" i="2"/>
  <c r="E114" i="13"/>
  <c r="U97" i="13"/>
  <c r="T97" i="13"/>
  <c r="T114" i="7"/>
  <c r="U114" i="7"/>
  <c r="E114" i="12"/>
  <c r="U97" i="12"/>
  <c r="T97" i="12"/>
  <c r="U97" i="20"/>
  <c r="T97" i="20"/>
  <c r="E114" i="20"/>
  <c r="U97" i="29"/>
  <c r="E114" i="29"/>
  <c r="T97" i="29"/>
  <c r="T97" i="27"/>
  <c r="E114" i="27"/>
  <c r="U97" i="27"/>
  <c r="E114" i="31"/>
  <c r="U97" i="31"/>
  <c r="T97" i="31"/>
  <c r="U114" i="16" l="1"/>
  <c r="T114" i="16"/>
  <c r="U114" i="3"/>
  <c r="T114" i="3"/>
  <c r="U114" i="9"/>
  <c r="T114" i="9"/>
  <c r="T114" i="23"/>
  <c r="U114" i="23"/>
  <c r="U114" i="31"/>
  <c r="T114" i="31"/>
  <c r="U114" i="10"/>
  <c r="T114" i="10"/>
  <c r="U114" i="18"/>
  <c r="T114" i="18"/>
  <c r="U114" i="17"/>
  <c r="T114" i="17"/>
  <c r="T114" i="26"/>
  <c r="U114" i="26"/>
  <c r="T114" i="20"/>
  <c r="U114" i="20"/>
  <c r="U114" i="19"/>
  <c r="T114" i="19"/>
  <c r="T114" i="15"/>
  <c r="U114" i="15"/>
  <c r="U114" i="24"/>
  <c r="T114" i="24"/>
  <c r="U114" i="5"/>
  <c r="T114" i="5"/>
  <c r="U114" i="4"/>
  <c r="T114" i="4"/>
  <c r="U114" i="12"/>
  <c r="T114" i="12"/>
  <c r="U114" i="29"/>
  <c r="T114" i="29"/>
  <c r="U114" i="11"/>
  <c r="T114" i="11"/>
  <c r="U114" i="28"/>
  <c r="T114" i="28"/>
  <c r="U114" i="6"/>
  <c r="T114" i="6"/>
  <c r="U114" i="13"/>
  <c r="T114" i="13"/>
  <c r="T114" i="27"/>
  <c r="U114" i="27"/>
  <c r="U114" i="2"/>
  <c r="T114" i="2"/>
  <c r="U114" i="30"/>
  <c r="T114" i="30"/>
</calcChain>
</file>

<file path=xl/sharedStrings.xml><?xml version="1.0" encoding="utf-8"?>
<sst xmlns="http://schemas.openxmlformats.org/spreadsheetml/2006/main" count="11750" uniqueCount="159">
  <si>
    <t/>
  </si>
  <si>
    <t/>
  </si>
  <si>
    <t>4th Quarter Ended 30 June 2026</t>
  </si>
  <si>
    <t>CONDITIONAL GRANTS TRANSFERRED FROM NATIONAL DEPARTMENTS AND ACTUAL PAYMENTS MADE BY MUNICIPALITIES: PRELIMINARY RESULTS</t>
  </si>
  <si>
    <t>AGGREGRATED INFORMATION FOR NORTHERN CAPE</t>
  </si>
  <si>
    <t>Year to date</t>
  </si>
  <si>
    <t>First Quarter</t>
  </si>
  <si>
    <t>Second Quarter</t>
  </si>
  <si>
    <t>Third Quarter</t>
  </si>
  <si>
    <t>Fourth Quarter</t>
  </si>
  <si>
    <t>YTD Expenditure</t>
  </si>
  <si>
    <t>% Changes from 3rd to 4th Q</t>
  </si>
  <si>
    <t>% Changes for the 4th Q</t>
  </si>
  <si>
    <t>Approved Roll Over</t>
  </si>
  <si>
    <t>R thousands</t>
  </si>
  <si>
    <t>Division of revenue Act No. 24 of 2024</t>
  </si>
  <si>
    <t>Adjustment (Mid year)</t>
  </si>
  <si>
    <t>Other Adjustments</t>
  </si>
  <si>
    <t>Total Available 2025/26</t>
  </si>
  <si>
    <t>Approved payment schedule</t>
  </si>
  <si>
    <t>Transferred to municipalities for direct grants</t>
  </si>
  <si>
    <t>Actual expenditure National Department by 30 September 2025</t>
  </si>
  <si>
    <t>Actual expenditure by municipalities by 30 September 2025</t>
  </si>
  <si>
    <t>Actual expenditure National Department by 31 December 2025</t>
  </si>
  <si>
    <t>Actual expenditure by municipalities by 31 December 2025</t>
  </si>
  <si>
    <t>Actual expenditure National Department by 31 March 2026</t>
  </si>
  <si>
    <t>Actual expenditure by municipalities by 31 March 2026</t>
  </si>
  <si>
    <t>Actual expenditure National Department by 30 June 2026</t>
  </si>
  <si>
    <t>Actual expenditure by municipalities by 30 June 2026</t>
  </si>
  <si>
    <t>Actual expenditure National Department</t>
  </si>
  <si>
    <t>Actual expenditure by municipalities</t>
  </si>
  <si>
    <t>Exp as % of Allocation National Department</t>
  </si>
  <si>
    <t>Exp as % of Allocation by municipalities</t>
  </si>
  <si>
    <t>YTD expenditure by municipalities</t>
  </si>
  <si>
    <t>National Treasury (Vote 8)</t>
  </si>
  <si>
    <t>Programme and Project Preperation Support Grant</t>
  </si>
  <si>
    <t/>
  </si>
  <si>
    <t>Local Government Financial Management Grant</t>
  </si>
  <si>
    <t>Infrastructure Skills Development Grant</t>
  </si>
  <si>
    <t>Integrated City Development Grant</t>
  </si>
  <si>
    <t>Urban Development Financing Grant (Schedule 4B)</t>
  </si>
  <si>
    <t>Neighbourhood Development Partnership (Schedule 5B)</t>
  </si>
  <si>
    <t>Neighbourhood Development Partnership (Schedule 6B)</t>
  </si>
  <si>
    <t>Smart Meter Grant (Schedule 6B)</t>
  </si>
  <si>
    <t>Sub-Total Vote</t>
  </si>
  <si>
    <t>Cooperative Governance (Vote 3)</t>
  </si>
  <si>
    <t>Integrated Urban Development Grant</t>
  </si>
  <si>
    <t>Municipal Systems Improvement Grant (Schedule 5B)</t>
  </si>
  <si>
    <t>Municipal Systems Improvement Grant (Schedule 6B)</t>
  </si>
  <si>
    <t>Municipal Disaster Grant</t>
  </si>
  <si>
    <t>Municipal Disaster Recovery Grant</t>
  </si>
  <si>
    <t>Municipal Demarcation Transition Grant (Schedule 5B)</t>
  </si>
  <si>
    <t>Municipal Demarcation Transition Grant (Schedule 6B)</t>
  </si>
  <si>
    <t>Transport (Vote 40)</t>
  </si>
  <si>
    <t>Public Transport Infrastructure and Systems Grant</t>
  </si>
  <si>
    <t>Public Transport Network Operations Grant</t>
  </si>
  <si>
    <t>Public Transport Network Grant</t>
  </si>
  <si>
    <t>Rural Road Assets Management Systems Grant</t>
  </si>
  <si>
    <t>Public Works and Infrastructure (Vote 13)</t>
  </si>
  <si>
    <t>Expanded Public Works Programme Integrated Grant (Municipality)</t>
  </si>
  <si>
    <t>Mineral Resources and Energy (Vote 34)</t>
  </si>
  <si>
    <t>Integrated National Electrification Programme (Municipal) Grant</t>
  </si>
  <si>
    <t>Integrated National Electrification Programme (Allocation in-kind) Grant</t>
  </si>
  <si>
    <t>Backlogs in the Electrification of Clinics and Schools (Allocation in-kind)</t>
  </si>
  <si>
    <t>Energy Efficiency and Demand Side Management (Municipal) Grant</t>
  </si>
  <si>
    <t>Energy Efficiency and Demand Side Management (Eskom) Grant</t>
  </si>
  <si>
    <t>Water and Sanitation (Vote 41)</t>
  </si>
  <si>
    <t>Backlogs in Water and Sanitation at Clinics and Schools Grant</t>
  </si>
  <si>
    <t>Regional Bulk Infrastructure Grant (Schedule 5B)</t>
  </si>
  <si>
    <t>Regional Bulk Infrastructure Grant (Schedule 6B)</t>
  </si>
  <si>
    <t>Water Services Operating and Transfer Subsidy Grant (Schedule 5B)</t>
  </si>
  <si>
    <t>Water Services Operating and Transfer Subsidy Grant (Schedule 6B)</t>
  </si>
  <si>
    <t>Municipal Drought Relief Grant</t>
  </si>
  <si>
    <t>Municipal Water Infrastructure Grant (Schedule 5B)</t>
  </si>
  <si>
    <t>Municipal Water Infrastructure Grant (Schedule 6B)</t>
  </si>
  <si>
    <t>Bucket Eradication Programme Grant</t>
  </si>
  <si>
    <t>Water Services Infrastructure Grant (Schedule 5B)</t>
  </si>
  <si>
    <t>Water Services Infrastructure Grant (Schedule 6B)</t>
  </si>
  <si>
    <t>Sport and Recreation South Africa (Vote 19)</t>
  </si>
  <si>
    <t>2013 Africa Cup of Nations Host City Operating Grant</t>
  </si>
  <si>
    <t>2014 African Nations Championship Host City Operating Grant</t>
  </si>
  <si>
    <t>2010 World Cup Host City Operating Grant</t>
  </si>
  <si>
    <t>2010 FIFA World Cup Stadiums Development Grant</t>
  </si>
  <si>
    <t>Human Settlements (Vote 33)</t>
  </si>
  <si>
    <t>Rural Households Infrastructure Grant (Schedule 5B)</t>
  </si>
  <si>
    <t>Rural Households Infrastructure Grant (Schedule 6B)</t>
  </si>
  <si>
    <t>Municipal Human Settlements Capacity Grant</t>
  </si>
  <si>
    <t>Municipal Emergency Housing Grant</t>
  </si>
  <si>
    <t>Informal Settlements Upgrading Partnership Grant (Schedule 5B)</t>
  </si>
  <si>
    <t>Sub-Total</t>
  </si>
  <si>
    <t>Municipal Infrastructure Grant</t>
  </si>
  <si>
    <t>Municipal Infrastructure Grant (Schedule 6B)</t>
  </si>
  <si>
    <t>Total</t>
  </si>
  <si>
    <t xml:space="preserve"> </t>
  </si>
  <si>
    <t>Transfers by Provincial Departments to Municipalities( Agency services)</t>
  </si>
  <si>
    <t>Main Budget</t>
  </si>
  <si>
    <t>Adjustment Budget</t>
  </si>
  <si>
    <t>Transferred from Provincial Departments to Municipalities</t>
  </si>
  <si>
    <t>Actual expenditure Provincial Department by 30 September 2025</t>
  </si>
  <si>
    <t>Actual expenditure Provincial Department by 31 December 2025</t>
  </si>
  <si>
    <t>Actual expenditure Provincial Department by 31 March 2026</t>
  </si>
  <si>
    <t>Actual expenditure Provincial Department by 30 June 2026</t>
  </si>
  <si>
    <t>Actual expenditure Provincial Department</t>
  </si>
  <si>
    <t>Exp as % of Allocation Provincial Department</t>
  </si>
  <si>
    <t>Summary by Provincial Departments</t>
  </si>
  <si>
    <t>Education</t>
  </si>
  <si>
    <t>Health</t>
  </si>
  <si>
    <t>Social Development</t>
  </si>
  <si>
    <t>Public Works, Roads and Transport</t>
  </si>
  <si>
    <t>Agriculture</t>
  </si>
  <si>
    <t>Sport, Arts and Culture</t>
  </si>
  <si>
    <t>Housing and Local Government</t>
  </si>
  <si>
    <t>Office of the Premier</t>
  </si>
  <si>
    <t>Other Departments</t>
  </si>
  <si>
    <t>NORTHERN CAPE: JOE MOROLONG (NC451)</t>
  </si>
  <si>
    <t>NORTHERN CAPE: GA-SEGONYANA (NC452)</t>
  </si>
  <si>
    <t>NORTHERN CAPE: GAMAGARA (NC453)</t>
  </si>
  <si>
    <t>NORTHERN CAPE: JOHN TAOLO GAETSEWE (DC45)</t>
  </si>
  <si>
    <t>NORTHERN CAPE: RICHTERSVELD (NC061)</t>
  </si>
  <si>
    <t>NORTHERN CAPE: NAMA KHOI (NC062)</t>
  </si>
  <si>
    <t>NORTHERN CAPE: KAMIESBERG (NC064)</t>
  </si>
  <si>
    <t>NORTHERN CAPE: HANTAM (NC065)</t>
  </si>
  <si>
    <t>NORTHERN CAPE: KAROO HOOGLAND (NC066)</t>
  </si>
  <si>
    <t>NORTHERN CAPE: KHAI-MA (NC067)</t>
  </si>
  <si>
    <t>NORTHERN CAPE: NAMAKWA (DC6)</t>
  </si>
  <si>
    <t>NORTHERN CAPE: UBUNTU (NC071)</t>
  </si>
  <si>
    <t>NORTHERN CAPE: UMSOBOMVU (NC072)</t>
  </si>
  <si>
    <t>NORTHERN CAPE: EMTHANJENI (NC073)</t>
  </si>
  <si>
    <t>NORTHERN CAPE: KAREEBERG (NC074)</t>
  </si>
  <si>
    <t>NORTHERN CAPE: RENOSTERBERG (NC075)</t>
  </si>
  <si>
    <t>NORTHERN CAPE: THEMBELIHLE (NC076)</t>
  </si>
  <si>
    <t>NORTHERN CAPE: SIYATHEMBA (NC077)</t>
  </si>
  <si>
    <t>NORTHERN CAPE: SIYANCUMA (NC078)</t>
  </si>
  <si>
    <t>NORTHERN CAPE: PIXLEY KA SEME (NC) (DC7)</t>
  </si>
  <si>
    <t>NORTHERN CAPE: !KAI! GARIB (NC082)</t>
  </si>
  <si>
    <t>NORTHERN CAPE: !KHEIS (NC084)</t>
  </si>
  <si>
    <t>NORTHERN CAPE: TSANTSABANE (NC085)</t>
  </si>
  <si>
    <t>NORTHERN CAPE: KGATELOPELE (NC086)</t>
  </si>
  <si>
    <t>NORTHERN CAPE: DAWID KRUIPER (NC087)</t>
  </si>
  <si>
    <t>NORTHERN CAPE: Z F MGCAWU (DC8)</t>
  </si>
  <si>
    <t>NORTHERN CAPE: SOL PLAATJE (NC091)</t>
  </si>
  <si>
    <t>NORTHERN CAPE: DIKGATLONG (NC092)</t>
  </si>
  <si>
    <t>NORTHERN CAPE: MAGARENG (NC093)</t>
  </si>
  <si>
    <t>NORTHERN CAPE: PHOKWANE (NC094)</t>
  </si>
  <si>
    <t>NORTHERN CAPE: FRANCES BAARD (DC9)</t>
  </si>
  <si>
    <t>Summary by Category of Municipality</t>
  </si>
  <si>
    <t>Category classification</t>
  </si>
  <si>
    <t>Category A</t>
  </si>
  <si>
    <t>Category B</t>
  </si>
  <si>
    <t>Category C</t>
  </si>
  <si>
    <t>Unallocated</t>
  </si>
  <si>
    <t>District Municipality : Names of Conditional Grants received from the District municipality</t>
  </si>
  <si>
    <r>
      <t>Total of Provincial transfers to Municipalities (Part B)</t>
    </r>
    <r>
      <rPr>
        <b/>
        <vertAlign val="superscript"/>
        <sz val="8"/>
        <rFont val="Arial"/>
        <family val="2"/>
      </rPr>
      <t>5</t>
    </r>
  </si>
  <si>
    <t>Unallocated funds e.g DBSA, ESKOM, and Neighbourhood Development Grant.</t>
  </si>
  <si>
    <t>Spending of these grants is done at National department level and therefore no reporting is required from municipalities.</t>
  </si>
  <si>
    <t>Sources: DoRA Monthly reports by the national transferring officer and Municipal sign-offs and electronic verification.</t>
  </si>
  <si>
    <t>All the figures are unaudited.</t>
  </si>
  <si>
    <t>In future provincial Treasuries will be required to provide the National Treasury with a payment schedule</t>
  </si>
  <si>
    <t xml:space="preserve"> in the same format as the provincial payment schedule that correspond with the amount in Budget Statement 1 and 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</si>
</sst>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7" formatCode="_(* #,##0_);_(* \(#,##0\);_(* &quot;- &quot;?_);_(@_)"/>
    <numFmt numFmtId="168" formatCode="#\ ###\ ###,"/>
    <numFmt numFmtId="169" formatCode="_(* #,##0_);_(* \(#,##0\);_(* &quot;-&quot;?_);_(@_)"/>
    <numFmt numFmtId="170" formatCode="_(* #,##0_);_(* \(#,##0\);_(* &quot;&quot;\-\ &quot;&quot;?_);_(@_)"/>
    <numFmt numFmtId="171" formatCode="0.0\%;\(0.0\%\);_(* &quot;-&quot;_)"/>
    <numFmt numFmtId="172" formatCode="_(* #,##0,_);_(* \(#,##0,\);_(* &quot;- &quot;?_);_(@_)"/>
  </numFmts>
  <fonts count="12" x14ac:knownFonts="1">
    <font>
      <sz val="10"/>
      <color rgb="FF000000"/>
      <name val="ARIAL"/>
    </font>
    <font>
      <sz val="10"/>
      <color rgb="FF000000"/>
      <name val="ARIAL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sz val="10"/>
      <name val="Arial Narrow"/>
      <family val="2"/>
    </font>
    <font>
      <sz val="8"/>
      <color indexed="8"/>
      <name val="Arial"/>
      <family val="2"/>
    </font>
    <font>
      <b/>
      <sz val="14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Arial Narrow"/>
      <family val="2"/>
    </font>
    <font>
      <sz val="10"/>
      <color indexed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0">
    <xf numFmtId="0" fontId="0" fillId="0" borderId="0" xfId="0"/>
    <xf numFmtId="167" fontId="2" fillId="0" borderId="1" xfId="0" applyNumberFormat="1" applyFont="1" applyBorder="1" applyAlignment="1">
      <alignment horizontal="left" vertical="top" wrapText="1"/>
    </xf>
    <xf numFmtId="168" fontId="2" fillId="0" borderId="1" xfId="0" applyNumberFormat="1" applyFont="1" applyBorder="1" applyAlignment="1">
      <alignment horizontal="center" vertical="top" wrapText="1"/>
    </xf>
    <xf numFmtId="168" fontId="2" fillId="0" borderId="2" xfId="0" applyNumberFormat="1" applyFont="1" applyBorder="1" applyAlignment="1">
      <alignment horizontal="center" vertical="top" wrapText="1"/>
    </xf>
    <xf numFmtId="168" fontId="2" fillId="0" borderId="3" xfId="0" applyNumberFormat="1" applyFont="1" applyBorder="1" applyAlignment="1">
      <alignment horizontal="center" vertical="top" wrapText="1"/>
    </xf>
    <xf numFmtId="168" fontId="2" fillId="0" borderId="0" xfId="0" applyNumberFormat="1" applyFont="1" applyAlignment="1">
      <alignment horizontal="center" vertical="top" wrapText="1"/>
    </xf>
    <xf numFmtId="169" fontId="3" fillId="0" borderId="4" xfId="0" applyNumberFormat="1" applyFont="1" applyBorder="1"/>
    <xf numFmtId="168" fontId="2" fillId="0" borderId="4" xfId="0" applyNumberFormat="1" applyFont="1" applyBorder="1" applyAlignment="1">
      <alignment horizontal="center" vertical="top" wrapText="1"/>
    </xf>
    <xf numFmtId="0" fontId="2" fillId="0" borderId="5" xfId="0" applyFont="1" applyBorder="1" applyAlignment="1">
      <alignment horizontal="left"/>
    </xf>
    <xf numFmtId="168" fontId="2" fillId="0" borderId="5" xfId="0" applyNumberFormat="1" applyFont="1" applyBorder="1" applyAlignment="1">
      <alignment horizontal="right"/>
    </xf>
    <xf numFmtId="168" fontId="2" fillId="0" borderId="6" xfId="0" applyNumberFormat="1" applyFont="1" applyBorder="1" applyAlignment="1">
      <alignment horizontal="right"/>
    </xf>
    <xf numFmtId="168" fontId="2" fillId="0" borderId="3" xfId="0" applyNumberFormat="1" applyFont="1" applyBorder="1" applyAlignment="1">
      <alignment horizontal="right"/>
    </xf>
    <xf numFmtId="168" fontId="2" fillId="0" borderId="0" xfId="0" applyNumberFormat="1" applyFont="1" applyAlignment="1">
      <alignment horizontal="right"/>
    </xf>
    <xf numFmtId="0" fontId="2" fillId="0" borderId="7" xfId="0" applyFont="1" applyBorder="1" applyAlignment="1">
      <alignment horizontal="left"/>
    </xf>
    <xf numFmtId="168" fontId="2" fillId="0" borderId="7" xfId="0" applyNumberFormat="1" applyFont="1" applyBorder="1" applyAlignment="1">
      <alignment horizontal="right"/>
    </xf>
    <xf numFmtId="168" fontId="2" fillId="0" borderId="8" xfId="0" applyNumberFormat="1" applyFont="1" applyBorder="1" applyAlignment="1">
      <alignment horizontal="right"/>
    </xf>
    <xf numFmtId="0" fontId="3" fillId="0" borderId="4" xfId="0" applyFont="1" applyBorder="1" applyAlignment="1">
      <alignment horizontal="left" indent="1"/>
    </xf>
    <xf numFmtId="168" fontId="2" fillId="0" borderId="4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Continuous" vertical="justify"/>
    </xf>
    <xf numFmtId="10" fontId="2" fillId="0" borderId="2" xfId="1" applyNumberFormat="1" applyFont="1" applyFill="1" applyBorder="1" applyAlignment="1" applyProtection="1">
      <alignment horizontal="right"/>
    </xf>
    <xf numFmtId="10" fontId="2" fillId="0" borderId="1" xfId="1" applyNumberFormat="1" applyFont="1" applyFill="1" applyBorder="1" applyAlignment="1" applyProtection="1">
      <alignment horizontal="right"/>
    </xf>
    <xf numFmtId="0" fontId="2" fillId="2" borderId="4" xfId="0" applyFont="1" applyFill="1" applyBorder="1" applyAlignment="1" applyProtection="1">
      <alignment horizontal="left" indent="1"/>
      <protection locked="0"/>
    </xf>
    <xf numFmtId="10" fontId="2" fillId="0" borderId="3" xfId="1" applyNumberFormat="1" applyFont="1" applyFill="1" applyBorder="1" applyAlignment="1" applyProtection="1">
      <alignment horizontal="right"/>
    </xf>
    <xf numFmtId="10" fontId="2" fillId="0" borderId="4" xfId="1" applyNumberFormat="1" applyFont="1" applyFill="1" applyBorder="1" applyAlignment="1" applyProtection="1">
      <alignment horizontal="right"/>
    </xf>
    <xf numFmtId="168" fontId="3" fillId="0" borderId="3" xfId="0" applyNumberFormat="1" applyFont="1" applyBorder="1" applyAlignment="1" applyProtection="1">
      <alignment horizontal="right"/>
      <protection locked="0"/>
    </xf>
    <xf numFmtId="168" fontId="3" fillId="0" borderId="0" xfId="0" applyNumberFormat="1" applyFont="1" applyAlignment="1" applyProtection="1">
      <alignment horizontal="right"/>
      <protection locked="0"/>
    </xf>
    <xf numFmtId="0" fontId="2" fillId="0" borderId="1" xfId="0" applyFont="1" applyBorder="1"/>
    <xf numFmtId="168" fontId="2" fillId="0" borderId="3" xfId="0" applyNumberFormat="1" applyFont="1" applyBorder="1"/>
    <xf numFmtId="168" fontId="2" fillId="0" borderId="0" xfId="0" applyNumberFormat="1" applyFont="1"/>
    <xf numFmtId="10" fontId="2" fillId="0" borderId="9" xfId="1" applyNumberFormat="1" applyFont="1" applyFill="1" applyBorder="1" applyAlignment="1" applyProtection="1">
      <alignment horizontal="right"/>
    </xf>
    <xf numFmtId="10" fontId="2" fillId="0" borderId="10" xfId="1" applyNumberFormat="1" applyFont="1" applyFill="1" applyBorder="1" applyAlignment="1" applyProtection="1">
      <alignment horizontal="right"/>
    </xf>
    <xf numFmtId="0" fontId="2" fillId="0" borderId="10" xfId="0" applyFont="1" applyBorder="1"/>
    <xf numFmtId="0" fontId="2" fillId="0" borderId="11" xfId="0" applyFont="1" applyBorder="1"/>
    <xf numFmtId="168" fontId="2" fillId="0" borderId="11" xfId="0" applyNumberFormat="1" applyFont="1" applyBorder="1"/>
    <xf numFmtId="10" fontId="2" fillId="0" borderId="11" xfId="1" applyNumberFormat="1" applyFont="1" applyFill="1" applyBorder="1" applyAlignment="1" applyProtection="1">
      <alignment horizontal="right"/>
    </xf>
    <xf numFmtId="0" fontId="3" fillId="0" borderId="0" xfId="0" applyFont="1"/>
    <xf numFmtId="167" fontId="5" fillId="0" borderId="0" xfId="0" applyNumberFormat="1" applyFont="1"/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9" fillId="0" borderId="12" xfId="0" applyFont="1" applyBorder="1" applyAlignment="1">
      <alignment wrapText="1"/>
    </xf>
    <xf numFmtId="0" fontId="9" fillId="0" borderId="13" xfId="0" applyFont="1" applyBorder="1" applyAlignment="1">
      <alignment wrapText="1"/>
    </xf>
    <xf numFmtId="0" fontId="9" fillId="0" borderId="14" xfId="0" applyFont="1" applyBorder="1" applyAlignment="1">
      <alignment horizontal="center" vertical="top" wrapText="1"/>
    </xf>
    <xf numFmtId="0" fontId="9" fillId="0" borderId="15" xfId="0" applyFont="1" applyBorder="1" applyAlignment="1">
      <alignment horizontal="center" vertical="top" wrapText="1"/>
    </xf>
    <xf numFmtId="0" fontId="10" fillId="0" borderId="9" xfId="0" applyFont="1" applyBorder="1" applyAlignment="1">
      <alignment wrapText="1"/>
    </xf>
    <xf numFmtId="0" fontId="10" fillId="0" borderId="10" xfId="0" applyFont="1" applyBorder="1" applyAlignment="1">
      <alignment horizontal="center" vertical="top" wrapText="1"/>
    </xf>
    <xf numFmtId="0" fontId="10" fillId="0" borderId="16" xfId="0" applyFont="1" applyBorder="1" applyAlignment="1">
      <alignment horizontal="center" vertical="top" wrapText="1"/>
    </xf>
    <xf numFmtId="0" fontId="10" fillId="0" borderId="17" xfId="0" applyFont="1" applyBorder="1" applyAlignment="1">
      <alignment horizontal="center" vertical="top" wrapText="1"/>
    </xf>
    <xf numFmtId="0" fontId="10" fillId="0" borderId="3" xfId="0" applyFont="1" applyBorder="1" applyAlignment="1">
      <alignment wrapText="1"/>
    </xf>
    <xf numFmtId="170" fontId="10" fillId="0" borderId="4" xfId="0" applyNumberFormat="1" applyFont="1" applyBorder="1" applyAlignment="1">
      <alignment wrapText="1"/>
    </xf>
    <xf numFmtId="170" fontId="10" fillId="0" borderId="18" xfId="0" applyNumberFormat="1" applyFont="1" applyBorder="1" applyAlignment="1">
      <alignment wrapText="1"/>
    </xf>
    <xf numFmtId="170" fontId="10" fillId="0" borderId="19" xfId="0" applyNumberFormat="1" applyFont="1" applyBorder="1" applyAlignment="1">
      <alignment wrapText="1"/>
    </xf>
    <xf numFmtId="171" fontId="10" fillId="0" borderId="18" xfId="0" applyNumberFormat="1" applyFont="1" applyBorder="1" applyAlignment="1">
      <alignment wrapText="1"/>
    </xf>
    <xf numFmtId="171" fontId="10" fillId="0" borderId="19" xfId="0" applyNumberFormat="1" applyFont="1" applyBorder="1" applyAlignment="1">
      <alignment wrapText="1"/>
    </xf>
    <xf numFmtId="171" fontId="10" fillId="0" borderId="19" xfId="0" applyNumberFormat="1" applyFont="1" applyBorder="1" applyAlignment="1">
      <alignment shrinkToFit="1"/>
    </xf>
    <xf numFmtId="0" fontId="11" fillId="0" borderId="3" xfId="0" applyFont="1" applyBorder="1" applyAlignment="1">
      <alignment wrapText="1"/>
    </xf>
    <xf numFmtId="171" fontId="11" fillId="0" borderId="18" xfId="0" applyNumberFormat="1" applyFont="1" applyBorder="1" applyAlignment="1">
      <alignment wrapText="1"/>
    </xf>
    <xf numFmtId="171" fontId="11" fillId="0" borderId="19" xfId="0" applyNumberFormat="1" applyFont="1" applyBorder="1" applyAlignment="1">
      <alignment wrapText="1"/>
    </xf>
    <xf numFmtId="171" fontId="11" fillId="0" borderId="19" xfId="0" applyNumberFormat="1" applyFont="1" applyBorder="1" applyAlignment="1">
      <alignment shrinkToFit="1"/>
    </xf>
    <xf numFmtId="0" fontId="10" fillId="0" borderId="8" xfId="0" applyFont="1" applyBorder="1"/>
    <xf numFmtId="171" fontId="10" fillId="0" borderId="20" xfId="0" applyNumberFormat="1" applyFont="1" applyBorder="1"/>
    <xf numFmtId="171" fontId="10" fillId="0" borderId="21" xfId="0" applyNumberFormat="1" applyFont="1" applyBorder="1"/>
    <xf numFmtId="171" fontId="10" fillId="0" borderId="21" xfId="0" applyNumberFormat="1" applyFont="1" applyBorder="1" applyAlignment="1">
      <alignment shrinkToFit="1"/>
    </xf>
    <xf numFmtId="0" fontId="0" fillId="0" borderId="3" xfId="0" applyBorder="1"/>
    <xf numFmtId="0" fontId="10" fillId="0" borderId="22" xfId="0" applyFont="1" applyBorder="1"/>
    <xf numFmtId="171" fontId="10" fillId="0" borderId="16" xfId="0" applyNumberFormat="1" applyFont="1" applyBorder="1"/>
    <xf numFmtId="171" fontId="10" fillId="0" borderId="17" xfId="0" applyNumberFormat="1" applyFont="1" applyBorder="1"/>
    <xf numFmtId="171" fontId="10" fillId="0" borderId="17" xfId="0" applyNumberFormat="1" applyFont="1" applyBorder="1" applyAlignment="1">
      <alignment shrinkToFit="1"/>
    </xf>
    <xf numFmtId="0" fontId="10" fillId="0" borderId="9" xfId="0" applyFont="1" applyBorder="1"/>
    <xf numFmtId="171" fontId="10" fillId="0" borderId="24" xfId="0" applyNumberFormat="1" applyFont="1" applyBorder="1"/>
    <xf numFmtId="171" fontId="10" fillId="0" borderId="25" xfId="0" applyNumberFormat="1" applyFont="1" applyBorder="1"/>
    <xf numFmtId="170" fontId="0" fillId="0" borderId="3" xfId="0" applyNumberFormat="1" applyBorder="1"/>
    <xf numFmtId="170" fontId="0" fillId="0" borderId="0" xfId="0" applyNumberFormat="1"/>
    <xf numFmtId="171" fontId="10" fillId="0" borderId="25" xfId="0" applyNumberFormat="1" applyFont="1" applyBorder="1" applyAlignment="1">
      <alignment shrinkToFit="1"/>
    </xf>
    <xf numFmtId="0" fontId="2" fillId="3" borderId="26" xfId="0" applyFont="1" applyFill="1" applyBorder="1" applyAlignment="1">
      <alignment horizontal="left" indent="1"/>
    </xf>
    <xf numFmtId="168" fontId="2" fillId="3" borderId="27" xfId="0" applyNumberFormat="1" applyFont="1" applyFill="1" applyBorder="1" applyAlignment="1">
      <alignment horizontal="right"/>
    </xf>
    <xf numFmtId="168" fontId="2" fillId="3" borderId="28" xfId="0" applyNumberFormat="1" applyFont="1" applyFill="1" applyBorder="1" applyAlignment="1">
      <alignment horizontal="right"/>
    </xf>
    <xf numFmtId="168" fontId="2" fillId="3" borderId="29" xfId="0" applyNumberFormat="1" applyFont="1" applyFill="1" applyBorder="1" applyAlignment="1">
      <alignment horizontal="right"/>
    </xf>
    <xf numFmtId="168" fontId="2" fillId="3" borderId="30" xfId="0" applyNumberFormat="1" applyFont="1" applyFill="1" applyBorder="1" applyAlignment="1">
      <alignment horizontal="right"/>
    </xf>
    <xf numFmtId="168" fontId="2" fillId="3" borderId="31" xfId="0" applyNumberFormat="1" applyFont="1" applyFill="1" applyBorder="1" applyAlignment="1">
      <alignment horizontal="right"/>
    </xf>
    <xf numFmtId="168" fontId="3" fillId="0" borderId="3" xfId="0" applyNumberFormat="1" applyFont="1" applyBorder="1" applyAlignment="1">
      <alignment horizontal="right"/>
    </xf>
    <xf numFmtId="168" fontId="3" fillId="0" borderId="12" xfId="0" applyNumberFormat="1" applyFont="1" applyBorder="1" applyAlignment="1">
      <alignment horizontal="right"/>
    </xf>
    <xf numFmtId="168" fontId="3" fillId="0" borderId="32" xfId="0" applyNumberFormat="1" applyFont="1" applyBorder="1" applyAlignment="1">
      <alignment horizontal="center" vertical="center"/>
    </xf>
    <xf numFmtId="168" fontId="2" fillId="0" borderId="9" xfId="0" applyNumberFormat="1" applyFont="1" applyBorder="1" applyAlignment="1">
      <alignment horizontal="center" vertical="center"/>
    </xf>
    <xf numFmtId="168" fontId="2" fillId="0" borderId="33" xfId="0" applyNumberFormat="1" applyFont="1" applyBorder="1" applyAlignment="1">
      <alignment horizontal="center" vertical="center"/>
    </xf>
    <xf numFmtId="168" fontId="2" fillId="0" borderId="34" xfId="0" applyNumberFormat="1" applyFont="1" applyBorder="1" applyAlignment="1">
      <alignment horizontal="center" vertical="center"/>
    </xf>
    <xf numFmtId="168" fontId="2" fillId="0" borderId="10" xfId="0" applyNumberFormat="1" applyFont="1" applyBorder="1" applyAlignment="1">
      <alignment horizontal="center" vertical="center"/>
    </xf>
    <xf numFmtId="168" fontId="2" fillId="0" borderId="9" xfId="0" applyNumberFormat="1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68" fontId="2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7" fontId="2" fillId="0" borderId="35" xfId="0" applyNumberFormat="1" applyFont="1" applyBorder="1" applyAlignment="1">
      <alignment horizontal="left" vertical="top" wrapText="1"/>
    </xf>
    <xf numFmtId="168" fontId="2" fillId="0" borderId="35" xfId="0" applyNumberFormat="1" applyFont="1" applyBorder="1" applyAlignment="1">
      <alignment horizontal="center" vertical="top" wrapText="1"/>
    </xf>
    <xf numFmtId="167" fontId="2" fillId="0" borderId="35" xfId="0" applyNumberFormat="1" applyFont="1" applyBorder="1" applyAlignment="1">
      <alignment horizontal="center" vertical="top" wrapText="1"/>
    </xf>
    <xf numFmtId="49" fontId="2" fillId="0" borderId="35" xfId="0" applyNumberFormat="1" applyFont="1" applyBorder="1" applyAlignment="1">
      <alignment horizontal="center" vertical="top" wrapText="1"/>
    </xf>
    <xf numFmtId="49" fontId="2" fillId="0" borderId="36" xfId="0" applyNumberFormat="1" applyFont="1" applyBorder="1" applyAlignment="1">
      <alignment horizontal="center" vertical="top" wrapText="1"/>
    </xf>
    <xf numFmtId="167" fontId="2" fillId="0" borderId="4" xfId="0" applyNumberFormat="1" applyFont="1" applyBorder="1" applyAlignment="1">
      <alignment horizontal="center" vertical="top" wrapText="1"/>
    </xf>
    <xf numFmtId="167" fontId="2" fillId="0" borderId="3" xfId="0" applyNumberFormat="1" applyFont="1" applyBorder="1" applyAlignment="1">
      <alignment horizontal="center" vertical="top" wrapText="1"/>
    </xf>
    <xf numFmtId="49" fontId="2" fillId="0" borderId="0" xfId="0" applyNumberFormat="1" applyFont="1" applyAlignment="1">
      <alignment horizontal="center" vertical="top" wrapText="1"/>
    </xf>
    <xf numFmtId="0" fontId="2" fillId="0" borderId="37" xfId="0" applyFont="1" applyBorder="1" applyAlignment="1">
      <alignment horizontal="left"/>
    </xf>
    <xf numFmtId="168" fontId="2" fillId="0" borderId="23" xfId="0" applyNumberFormat="1" applyFont="1" applyBorder="1" applyAlignment="1">
      <alignment horizontal="right"/>
    </xf>
    <xf numFmtId="171" fontId="2" fillId="0" borderId="22" xfId="1" applyNumberFormat="1" applyFont="1" applyFill="1" applyBorder="1" applyAlignment="1" applyProtection="1">
      <alignment horizontal="right"/>
    </xf>
    <xf numFmtId="171" fontId="2" fillId="0" borderId="23" xfId="1" applyNumberFormat="1" applyFont="1" applyFill="1" applyBorder="1" applyAlignment="1" applyProtection="1">
      <alignment horizontal="right"/>
    </xf>
    <xf numFmtId="0" fontId="2" fillId="0" borderId="35" xfId="0" applyFont="1" applyBorder="1" applyAlignment="1">
      <alignment horizontal="left" indent="1"/>
    </xf>
    <xf numFmtId="171" fontId="11" fillId="0" borderId="4" xfId="0" applyNumberFormat="1" applyFont="1" applyBorder="1" applyAlignment="1">
      <alignment wrapText="1"/>
    </xf>
    <xf numFmtId="171" fontId="11" fillId="0" borderId="4" xfId="0" applyNumberFormat="1" applyFont="1" applyBorder="1" applyAlignment="1">
      <alignment shrinkToFit="1"/>
    </xf>
    <xf numFmtId="170" fontId="11" fillId="0" borderId="3" xfId="0" applyNumberFormat="1" applyFont="1" applyBorder="1" applyAlignment="1">
      <alignment wrapText="1"/>
    </xf>
    <xf numFmtId="170" fontId="11" fillId="0" borderId="0" xfId="0" applyNumberFormat="1" applyFont="1" applyAlignment="1">
      <alignment wrapText="1"/>
    </xf>
    <xf numFmtId="0" fontId="2" fillId="0" borderId="4" xfId="0" applyFont="1" applyBorder="1" applyAlignment="1">
      <alignment horizontal="left" indent="1"/>
    </xf>
    <xf numFmtId="0" fontId="2" fillId="0" borderId="1" xfId="0" applyFont="1" applyBorder="1" applyAlignment="1">
      <alignment horizontal="left" indent="1"/>
    </xf>
    <xf numFmtId="171" fontId="11" fillId="0" borderId="1" xfId="0" applyNumberFormat="1" applyFont="1" applyBorder="1" applyAlignment="1">
      <alignment wrapText="1"/>
    </xf>
    <xf numFmtId="171" fontId="11" fillId="0" borderId="1" xfId="0" applyNumberFormat="1" applyFont="1" applyBorder="1" applyAlignment="1">
      <alignment shrinkToFit="1"/>
    </xf>
    <xf numFmtId="170" fontId="10" fillId="0" borderId="3" xfId="0" applyNumberFormat="1" applyFont="1" applyBorder="1" applyAlignment="1">
      <alignment wrapText="1"/>
    </xf>
    <xf numFmtId="170" fontId="10" fillId="0" borderId="0" xfId="0" applyNumberFormat="1" applyFont="1" applyAlignment="1">
      <alignment wrapText="1"/>
    </xf>
    <xf numFmtId="172" fontId="11" fillId="0" borderId="4" xfId="0" applyNumberFormat="1" applyFont="1" applyBorder="1" applyAlignment="1">
      <alignment wrapText="1"/>
    </xf>
    <xf numFmtId="172" fontId="11" fillId="0" borderId="18" xfId="0" applyNumberFormat="1" applyFont="1" applyBorder="1" applyAlignment="1">
      <alignment wrapText="1"/>
    </xf>
    <xf numFmtId="172" fontId="11" fillId="0" borderId="19" xfId="0" applyNumberFormat="1" applyFont="1" applyBorder="1" applyAlignment="1">
      <alignment wrapText="1"/>
    </xf>
    <xf numFmtId="172" fontId="10" fillId="0" borderId="7" xfId="0" applyNumberFormat="1" applyFont="1" applyBorder="1"/>
    <xf numFmtId="172" fontId="10" fillId="0" borderId="20" xfId="0" applyNumberFormat="1" applyFont="1" applyBorder="1"/>
    <xf numFmtId="172" fontId="10" fillId="0" borderId="21" xfId="0" applyNumberFormat="1" applyFont="1" applyBorder="1"/>
    <xf numFmtId="172" fontId="10" fillId="0" borderId="4" xfId="0" applyNumberFormat="1" applyFont="1" applyBorder="1" applyAlignment="1">
      <alignment wrapText="1"/>
    </xf>
    <xf numFmtId="172" fontId="10" fillId="0" borderId="18" xfId="0" applyNumberFormat="1" applyFont="1" applyBorder="1" applyAlignment="1">
      <alignment wrapText="1"/>
    </xf>
    <xf numFmtId="172" fontId="10" fillId="0" borderId="19" xfId="0" applyNumberFormat="1" applyFont="1" applyBorder="1" applyAlignment="1">
      <alignment wrapText="1"/>
    </xf>
    <xf numFmtId="172" fontId="10" fillId="0" borderId="23" xfId="0" applyNumberFormat="1" applyFont="1" applyBorder="1"/>
    <xf numFmtId="172" fontId="10" fillId="0" borderId="16" xfId="0" applyNumberFormat="1" applyFont="1" applyBorder="1"/>
    <xf numFmtId="172" fontId="10" fillId="0" borderId="17" xfId="0" applyNumberFormat="1" applyFont="1" applyBorder="1"/>
    <xf numFmtId="172" fontId="10" fillId="0" borderId="10" xfId="0" applyNumberFormat="1" applyFont="1" applyBorder="1"/>
    <xf numFmtId="172" fontId="10" fillId="0" borderId="24" xfId="0" applyNumberFormat="1" applyFont="1" applyBorder="1"/>
    <xf numFmtId="172" fontId="10" fillId="0" borderId="25" xfId="0" applyNumberFormat="1" applyFont="1" applyBorder="1"/>
    <xf numFmtId="172" fontId="2" fillId="0" borderId="7" xfId="0" applyNumberFormat="1" applyFont="1" applyBorder="1" applyAlignment="1">
      <alignment horizontal="right"/>
    </xf>
    <xf numFmtId="172" fontId="2" fillId="0" borderId="8" xfId="0" applyNumberFormat="1" applyFont="1" applyBorder="1" applyAlignment="1">
      <alignment horizontal="right"/>
    </xf>
    <xf numFmtId="172" fontId="2" fillId="0" borderId="4" xfId="0" applyNumberFormat="1" applyFont="1" applyBorder="1" applyAlignment="1">
      <alignment horizontal="right"/>
    </xf>
    <xf numFmtId="172" fontId="3" fillId="0" borderId="4" xfId="0" applyNumberFormat="1" applyFont="1" applyBorder="1" applyAlignment="1" applyProtection="1">
      <alignment horizontal="right"/>
      <protection locked="0"/>
    </xf>
    <xf numFmtId="172" fontId="2" fillId="0" borderId="3" xfId="0" applyNumberFormat="1" applyFont="1" applyBorder="1" applyAlignment="1">
      <alignment horizontal="right"/>
    </xf>
    <xf numFmtId="172" fontId="2" fillId="0" borderId="37" xfId="0" applyNumberFormat="1" applyFont="1" applyBorder="1" applyAlignment="1">
      <alignment horizontal="right"/>
    </xf>
    <xf numFmtId="172" fontId="2" fillId="0" borderId="23" xfId="0" applyNumberFormat="1" applyFont="1" applyBorder="1" applyAlignment="1">
      <alignment horizontal="right"/>
    </xf>
    <xf numFmtId="172" fontId="11" fillId="0" borderId="35" xfId="0" applyNumberFormat="1" applyFont="1" applyBorder="1" applyAlignment="1">
      <alignment wrapText="1"/>
    </xf>
    <xf numFmtId="172" fontId="10" fillId="0" borderId="1" xfId="0" applyNumberFormat="1" applyFont="1" applyBorder="1" applyAlignment="1">
      <alignment wrapText="1"/>
    </xf>
    <xf numFmtId="172" fontId="2" fillId="0" borderId="1" xfId="0" applyNumberFormat="1" applyFont="1" applyBorder="1" applyAlignment="1">
      <alignment horizontal="right"/>
    </xf>
    <xf numFmtId="172" fontId="2" fillId="0" borderId="2" xfId="0" applyNumberFormat="1" applyFont="1" applyBorder="1" applyAlignment="1">
      <alignment horizontal="right"/>
    </xf>
    <xf numFmtId="172" fontId="3" fillId="2" borderId="4" xfId="0" applyNumberFormat="1" applyFont="1" applyFill="1" applyBorder="1" applyAlignment="1" applyProtection="1">
      <alignment horizontal="right"/>
      <protection locked="0"/>
    </xf>
    <xf numFmtId="172" fontId="3" fillId="0" borderId="4" xfId="0" applyNumberFormat="1" applyFont="1" applyBorder="1" applyAlignment="1">
      <alignment horizontal="right"/>
    </xf>
    <xf numFmtId="172" fontId="3" fillId="2" borderId="3" xfId="0" applyNumberFormat="1" applyFont="1" applyFill="1" applyBorder="1" applyAlignment="1" applyProtection="1">
      <alignment horizontal="right"/>
      <protection locked="0"/>
    </xf>
    <xf numFmtId="172" fontId="2" fillId="0" borderId="2" xfId="0" applyNumberFormat="1" applyFont="1" applyBorder="1"/>
    <xf numFmtId="172" fontId="2" fillId="0" borderId="1" xfId="0" applyNumberFormat="1" applyFont="1" applyBorder="1"/>
    <xf numFmtId="172" fontId="2" fillId="0" borderId="9" xfId="0" applyNumberFormat="1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38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tabSelected="1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4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78200000</v>
      </c>
      <c r="C10" s="118"/>
      <c r="D10" s="118"/>
      <c r="E10" s="118">
        <f t="shared" ref="E10:E17" si="0">$B10      +$C10      +$D10</f>
        <v>78200000</v>
      </c>
      <c r="F10" s="119">
        <v>78200000</v>
      </c>
      <c r="G10" s="120">
        <v>78200000</v>
      </c>
      <c r="H10" s="119">
        <v>18102000</v>
      </c>
      <c r="I10" s="120">
        <v>-5910831</v>
      </c>
      <c r="J10" s="119">
        <v>17059000</v>
      </c>
      <c r="K10" s="120">
        <v>17352825</v>
      </c>
      <c r="L10" s="119">
        <v>9971000</v>
      </c>
      <c r="M10" s="120">
        <v>32881388</v>
      </c>
      <c r="N10" s="119">
        <v>9578000</v>
      </c>
      <c r="O10" s="120">
        <v>13325222</v>
      </c>
      <c r="P10" s="119">
        <f t="shared" ref="P10:P17" si="1">$H10      +$J10      +$L10      +$N10</f>
        <v>54710000</v>
      </c>
      <c r="Q10" s="120">
        <f t="shared" ref="Q10:Q17" si="2">$I10      +$K10      +$M10      +$O10</f>
        <v>57648604</v>
      </c>
      <c r="R10" s="59">
        <f t="shared" ref="R10:R17" si="3">IF(($L10      =0),0,((($N10      -$L10      )/$L10      )*100))</f>
        <v>-3.9414301474275395</v>
      </c>
      <c r="S10" s="60">
        <f t="shared" ref="S10:S17" si="4">IF(($M10      =0),0,((($O10      -$M10      )/$M10      )*100))</f>
        <v>-59.474879831715135</v>
      </c>
      <c r="T10" s="59">
        <f t="shared" ref="T10:T17" si="5">IF(($E10      =0),0,(($P10      /$E10      )*100))</f>
        <v>69.961636828644501</v>
      </c>
      <c r="U10" s="61">
        <f t="shared" ref="U10:U17" si="6">IF(($E10      =0),0,(($Q10      /$E10      )*100))</f>
        <v>73.719442455242969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>
        <v>9100000</v>
      </c>
      <c r="C11" s="118"/>
      <c r="D11" s="118"/>
      <c r="E11" s="118">
        <f t="shared" si="0"/>
        <v>9100000</v>
      </c>
      <c r="F11" s="119">
        <v>9100000</v>
      </c>
      <c r="G11" s="120">
        <v>9100000</v>
      </c>
      <c r="H11" s="119">
        <v>2382000</v>
      </c>
      <c r="I11" s="120">
        <v>1607398</v>
      </c>
      <c r="J11" s="119">
        <v>1740000</v>
      </c>
      <c r="K11" s="120">
        <v>1924775</v>
      </c>
      <c r="L11" s="119">
        <v>1608000</v>
      </c>
      <c r="M11" s="120">
        <v>1469691</v>
      </c>
      <c r="N11" s="119">
        <v>2430000</v>
      </c>
      <c r="O11" s="120">
        <v>2931791</v>
      </c>
      <c r="P11" s="119">
        <f t="shared" si="1"/>
        <v>8160000</v>
      </c>
      <c r="Q11" s="120">
        <f t="shared" si="2"/>
        <v>7933655</v>
      </c>
      <c r="R11" s="59">
        <f t="shared" si="3"/>
        <v>51.119402985074622</v>
      </c>
      <c r="S11" s="60">
        <f t="shared" si="4"/>
        <v>99.483496871111001</v>
      </c>
      <c r="T11" s="59">
        <f t="shared" si="5"/>
        <v>89.670329670329679</v>
      </c>
      <c r="U11" s="61">
        <f t="shared" si="6"/>
        <v>87.183021978021984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>
        <v>59455000</v>
      </c>
      <c r="C14" s="118"/>
      <c r="D14" s="118"/>
      <c r="E14" s="118">
        <f t="shared" si="0"/>
        <v>59455000</v>
      </c>
      <c r="F14" s="119">
        <v>59455000</v>
      </c>
      <c r="G14" s="120">
        <v>50752000</v>
      </c>
      <c r="H14" s="119">
        <v>19107000</v>
      </c>
      <c r="I14" s="120">
        <v>12908145</v>
      </c>
      <c r="J14" s="119">
        <v>11176000</v>
      </c>
      <c r="K14" s="120">
        <v>17440245</v>
      </c>
      <c r="L14" s="119">
        <v>3228000</v>
      </c>
      <c r="M14" s="120">
        <v>4914245</v>
      </c>
      <c r="N14" s="119">
        <v>3443000</v>
      </c>
      <c r="O14" s="120">
        <v>8002753</v>
      </c>
      <c r="P14" s="119">
        <f t="shared" si="1"/>
        <v>36954000</v>
      </c>
      <c r="Q14" s="120">
        <f t="shared" si="2"/>
        <v>43265388</v>
      </c>
      <c r="R14" s="59">
        <f t="shared" si="3"/>
        <v>6.6604708798017347</v>
      </c>
      <c r="S14" s="60">
        <f t="shared" si="4"/>
        <v>62.848067200556748</v>
      </c>
      <c r="T14" s="59">
        <f t="shared" si="5"/>
        <v>62.154570683710361</v>
      </c>
      <c r="U14" s="61">
        <f t="shared" si="6"/>
        <v>72.769973929862914</v>
      </c>
      <c r="V14" s="119">
        <v>17868000</v>
      </c>
      <c r="W14" s="120" t="s">
        <v>36</v>
      </c>
    </row>
    <row r="15" spans="1:23" ht="12.95" customHeight="1" x14ac:dyDescent="0.2">
      <c r="A15" s="58" t="s">
        <v>42</v>
      </c>
      <c r="B15" s="118">
        <v>4000000</v>
      </c>
      <c r="C15" s="118"/>
      <c r="D15" s="118"/>
      <c r="E15" s="118">
        <f t="shared" si="0"/>
        <v>4000000</v>
      </c>
      <c r="F15" s="119">
        <v>4000000</v>
      </c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>
        <v>92000000</v>
      </c>
      <c r="C16" s="118">
        <v>1000000</v>
      </c>
      <c r="D16" s="118"/>
      <c r="E16" s="118">
        <f t="shared" si="0"/>
        <v>93000000</v>
      </c>
      <c r="F16" s="119">
        <v>93000000</v>
      </c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242755000</v>
      </c>
      <c r="C17" s="121">
        <f>SUM(C9:C16)</f>
        <v>1000000</v>
      </c>
      <c r="D17" s="121"/>
      <c r="E17" s="121">
        <f t="shared" si="0"/>
        <v>243755000</v>
      </c>
      <c r="F17" s="122">
        <f t="shared" ref="F17:O17" si="7">SUM(F9:F16)</f>
        <v>243755000</v>
      </c>
      <c r="G17" s="123">
        <f t="shared" si="7"/>
        <v>138052000</v>
      </c>
      <c r="H17" s="122">
        <f t="shared" si="7"/>
        <v>39591000</v>
      </c>
      <c r="I17" s="123">
        <f t="shared" si="7"/>
        <v>8604712</v>
      </c>
      <c r="J17" s="122">
        <f t="shared" si="7"/>
        <v>29975000</v>
      </c>
      <c r="K17" s="123">
        <f t="shared" si="7"/>
        <v>36717845</v>
      </c>
      <c r="L17" s="122">
        <f t="shared" si="7"/>
        <v>14807000</v>
      </c>
      <c r="M17" s="123">
        <f t="shared" si="7"/>
        <v>39265324</v>
      </c>
      <c r="N17" s="122">
        <f t="shared" si="7"/>
        <v>15451000</v>
      </c>
      <c r="O17" s="123">
        <f t="shared" si="7"/>
        <v>24259766</v>
      </c>
      <c r="P17" s="122">
        <f t="shared" si="1"/>
        <v>99824000</v>
      </c>
      <c r="Q17" s="123">
        <f t="shared" si="2"/>
        <v>108847647</v>
      </c>
      <c r="R17" s="63">
        <f t="shared" si="3"/>
        <v>4.3492942527183089</v>
      </c>
      <c r="S17" s="64">
        <f t="shared" si="4"/>
        <v>-38.215800791558472</v>
      </c>
      <c r="T17" s="63">
        <f>IF((SUM($E9:$E14))=0,0,(P17/(SUM($E9:$E14))*100))</f>
        <v>68.020851078327823</v>
      </c>
      <c r="U17" s="65">
        <f>IF((SUM($E9:$E14))=0,0,(Q17/(SUM($E9:$E14))*100))</f>
        <v>74.16963442472148</v>
      </c>
      <c r="V17" s="122">
        <f>SUM(V9:V16)</f>
        <v>17868000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>
        <v>78371000</v>
      </c>
      <c r="C19" s="118"/>
      <c r="D19" s="118"/>
      <c r="E19" s="118">
        <f t="shared" ref="E19:E26" si="8">$B19      +$C19      +$D19</f>
        <v>78371000</v>
      </c>
      <c r="F19" s="119">
        <v>78371000</v>
      </c>
      <c r="G19" s="120">
        <v>78371000</v>
      </c>
      <c r="H19" s="119">
        <v>12454000</v>
      </c>
      <c r="I19" s="120">
        <v>12401550</v>
      </c>
      <c r="J19" s="119">
        <v>23693000</v>
      </c>
      <c r="K19" s="120">
        <v>27548750</v>
      </c>
      <c r="L19" s="119">
        <v>10535000</v>
      </c>
      <c r="M19" s="120">
        <v>345814</v>
      </c>
      <c r="N19" s="119">
        <v>23594000</v>
      </c>
      <c r="O19" s="120">
        <v>28273725</v>
      </c>
      <c r="P19" s="119">
        <f t="shared" ref="P19:P26" si="9">$H19      +$J19      +$L19      +$N19</f>
        <v>70276000</v>
      </c>
      <c r="Q19" s="120">
        <f t="shared" ref="Q19:Q26" si="10">$I19      +$K19      +$M19      +$O19</f>
        <v>68569839</v>
      </c>
      <c r="R19" s="59">
        <f t="shared" ref="R19:R26" si="11">IF(($L19      =0),0,((($N19      -$L19      )/$L19      )*100))</f>
        <v>123.95823445657332</v>
      </c>
      <c r="S19" s="60">
        <f t="shared" ref="S19:S26" si="12">IF(($M19      =0),0,((($O19      -$M19      )/$M19      )*100))</f>
        <v>8075.9920072640198</v>
      </c>
      <c r="T19" s="59">
        <f t="shared" ref="T19:T26" si="13">IF(($E19      =0),0,(($P19      /$E19      )*100))</f>
        <v>89.670924193898244</v>
      </c>
      <c r="U19" s="61">
        <f t="shared" ref="U19:U26" si="14">IF(($E19      =0),0,(($Q19      /$E19      )*100))</f>
        <v>87.493893149251633</v>
      </c>
      <c r="V19" s="119">
        <v>535000</v>
      </c>
      <c r="W19" s="120">
        <v>535000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>
        <v>22947000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78371000</v>
      </c>
      <c r="C26" s="121">
        <f>SUM(C19:C25)</f>
        <v>0</v>
      </c>
      <c r="D26" s="121"/>
      <c r="E26" s="121">
        <f t="shared" si="8"/>
        <v>78371000</v>
      </c>
      <c r="F26" s="122">
        <f t="shared" ref="F26:O26" si="15">SUM(F19:F25)</f>
        <v>78371000</v>
      </c>
      <c r="G26" s="123">
        <f t="shared" si="15"/>
        <v>78371000</v>
      </c>
      <c r="H26" s="122">
        <f t="shared" si="15"/>
        <v>12454000</v>
      </c>
      <c r="I26" s="123">
        <f t="shared" si="15"/>
        <v>12401550</v>
      </c>
      <c r="J26" s="122">
        <f t="shared" si="15"/>
        <v>23693000</v>
      </c>
      <c r="K26" s="123">
        <f t="shared" si="15"/>
        <v>27548750</v>
      </c>
      <c r="L26" s="122">
        <f t="shared" si="15"/>
        <v>10535000</v>
      </c>
      <c r="M26" s="123">
        <f t="shared" si="15"/>
        <v>345814</v>
      </c>
      <c r="N26" s="122">
        <f t="shared" si="15"/>
        <v>23594000</v>
      </c>
      <c r="O26" s="123">
        <f t="shared" si="15"/>
        <v>28273725</v>
      </c>
      <c r="P26" s="122">
        <f t="shared" si="9"/>
        <v>70276000</v>
      </c>
      <c r="Q26" s="123">
        <f t="shared" si="10"/>
        <v>68569839</v>
      </c>
      <c r="R26" s="63">
        <f t="shared" si="11"/>
        <v>123.95823445657332</v>
      </c>
      <c r="S26" s="64">
        <f t="shared" si="12"/>
        <v>8075.9920072640198</v>
      </c>
      <c r="T26" s="63">
        <f>IF(($E26-$E21-$E25)   =0,0,($P26   /($E26-$E21-$E25)   )*100)</f>
        <v>89.670924193898244</v>
      </c>
      <c r="U26" s="65">
        <f>IF(($E26-$E21-$E25)   =0,0,($Q26   /($E26-$E21-$E25)   )*100)</f>
        <v>87.493893149251633</v>
      </c>
      <c r="V26" s="122">
        <f>SUM(V19:V25)</f>
        <v>23482000</v>
      </c>
      <c r="W26" s="123">
        <f>SUM(W19:W25)</f>
        <v>535000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>
        <v>15574000</v>
      </c>
      <c r="C31" s="118"/>
      <c r="D31" s="118"/>
      <c r="E31" s="118">
        <f>$B31      +$C31      +$D31</f>
        <v>15574000</v>
      </c>
      <c r="F31" s="119">
        <v>15574000</v>
      </c>
      <c r="G31" s="120">
        <v>15074000</v>
      </c>
      <c r="H31" s="119">
        <v>2687000</v>
      </c>
      <c r="I31" s="120">
        <v>2051505</v>
      </c>
      <c r="J31" s="119">
        <v>5153000</v>
      </c>
      <c r="K31" s="120">
        <v>3543909</v>
      </c>
      <c r="L31" s="119">
        <v>2707000</v>
      </c>
      <c r="M31" s="120">
        <v>2118057</v>
      </c>
      <c r="N31" s="119">
        <v>3196000</v>
      </c>
      <c r="O31" s="120">
        <v>2715008</v>
      </c>
      <c r="P31" s="119">
        <f>$H31      +$J31      +$L31      +$N31</f>
        <v>13743000</v>
      </c>
      <c r="Q31" s="120">
        <f>$I31      +$K31      +$M31      +$O31</f>
        <v>10428479</v>
      </c>
      <c r="R31" s="59">
        <f>IF(($L31      =0),0,((($N31      -$L31      )/$L31      )*100))</f>
        <v>18.064277798300701</v>
      </c>
      <c r="S31" s="60">
        <f>IF(($M31      =0),0,((($O31      -$M31      )/$M31      )*100))</f>
        <v>28.183896845080188</v>
      </c>
      <c r="T31" s="59">
        <f>IF(($E31      =0),0,(($P31      /$E31      )*100))</f>
        <v>88.243225889302678</v>
      </c>
      <c r="U31" s="61">
        <f>IF(($E31      =0),0,(($Q31      /$E31      )*100))</f>
        <v>66.960825735199691</v>
      </c>
      <c r="V31" s="119">
        <v>81000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15574000</v>
      </c>
      <c r="C32" s="121">
        <f>SUM(C28:C31)</f>
        <v>0</v>
      </c>
      <c r="D32" s="121"/>
      <c r="E32" s="121">
        <f>$B32      +$C32      +$D32</f>
        <v>15574000</v>
      </c>
      <c r="F32" s="122">
        <f t="shared" ref="F32:O32" si="16">SUM(F28:F31)</f>
        <v>15574000</v>
      </c>
      <c r="G32" s="123">
        <f t="shared" si="16"/>
        <v>15074000</v>
      </c>
      <c r="H32" s="122">
        <f t="shared" si="16"/>
        <v>2687000</v>
      </c>
      <c r="I32" s="123">
        <f t="shared" si="16"/>
        <v>2051505</v>
      </c>
      <c r="J32" s="122">
        <f t="shared" si="16"/>
        <v>5153000</v>
      </c>
      <c r="K32" s="123">
        <f t="shared" si="16"/>
        <v>3543909</v>
      </c>
      <c r="L32" s="122">
        <f t="shared" si="16"/>
        <v>2707000</v>
      </c>
      <c r="M32" s="123">
        <f t="shared" si="16"/>
        <v>2118057</v>
      </c>
      <c r="N32" s="122">
        <f t="shared" si="16"/>
        <v>3196000</v>
      </c>
      <c r="O32" s="123">
        <f t="shared" si="16"/>
        <v>2715008</v>
      </c>
      <c r="P32" s="122">
        <f>$H32      +$J32      +$L32      +$N32</f>
        <v>13743000</v>
      </c>
      <c r="Q32" s="123">
        <f>$I32      +$K32      +$M32      +$O32</f>
        <v>10428479</v>
      </c>
      <c r="R32" s="63">
        <f>IF(($L32      =0),0,((($N32      -$L32      )/$L32      )*100))</f>
        <v>18.064277798300701</v>
      </c>
      <c r="S32" s="64">
        <f>IF(($M32      =0),0,((($O32      -$M32      )/$M32      )*100))</f>
        <v>28.183896845080188</v>
      </c>
      <c r="T32" s="63">
        <f>IF($E32   =0,0,($P32   /$E32   )*100)</f>
        <v>88.243225889302678</v>
      </c>
      <c r="U32" s="65">
        <f>IF($E32   =0,0,($Q32   /$E32   )*100)</f>
        <v>66.960825735199691</v>
      </c>
      <c r="V32" s="122">
        <f>SUM(V28:V31)</f>
        <v>81000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26129000</v>
      </c>
      <c r="C34" s="118"/>
      <c r="D34" s="118"/>
      <c r="E34" s="118">
        <f>$B34      +$C34      +$D34</f>
        <v>26129000</v>
      </c>
      <c r="F34" s="119">
        <v>26129000</v>
      </c>
      <c r="G34" s="120">
        <v>26129000</v>
      </c>
      <c r="H34" s="119">
        <v>5184000</v>
      </c>
      <c r="I34" s="120">
        <v>2050529</v>
      </c>
      <c r="J34" s="119">
        <v>5689000</v>
      </c>
      <c r="K34" s="120">
        <v>8602555</v>
      </c>
      <c r="L34" s="119">
        <v>3955000</v>
      </c>
      <c r="M34" s="120">
        <v>4342363</v>
      </c>
      <c r="N34" s="119">
        <v>2487000</v>
      </c>
      <c r="O34" s="120">
        <v>1658266</v>
      </c>
      <c r="P34" s="119">
        <f>$H34      +$J34      +$L34      +$N34</f>
        <v>17315000</v>
      </c>
      <c r="Q34" s="120">
        <f>$I34      +$K34      +$M34      +$O34</f>
        <v>16653713</v>
      </c>
      <c r="R34" s="59">
        <f>IF(($L34      =0),0,((($N34      -$L34      )/$L34      )*100))</f>
        <v>-37.117572692793935</v>
      </c>
      <c r="S34" s="60">
        <f>IF(($M34      =0),0,((($O34      -$M34      )/$M34      )*100))</f>
        <v>-61.811898268293099</v>
      </c>
      <c r="T34" s="59">
        <f>IF(($E34      =0),0,(($P34      /$E34      )*100))</f>
        <v>66.267365762179949</v>
      </c>
      <c r="U34" s="61">
        <f>IF(($E34      =0),0,(($Q34      /$E34      )*100))</f>
        <v>63.736511156186616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26129000</v>
      </c>
      <c r="C35" s="121">
        <f>C34</f>
        <v>0</v>
      </c>
      <c r="D35" s="121"/>
      <c r="E35" s="121">
        <f>$B35      +$C35      +$D35</f>
        <v>26129000</v>
      </c>
      <c r="F35" s="122">
        <f t="shared" ref="F35:O35" si="17">F34</f>
        <v>26129000</v>
      </c>
      <c r="G35" s="123">
        <f t="shared" si="17"/>
        <v>26129000</v>
      </c>
      <c r="H35" s="122">
        <f t="shared" si="17"/>
        <v>5184000</v>
      </c>
      <c r="I35" s="123">
        <f t="shared" si="17"/>
        <v>2050529</v>
      </c>
      <c r="J35" s="122">
        <f t="shared" si="17"/>
        <v>5689000</v>
      </c>
      <c r="K35" s="123">
        <f t="shared" si="17"/>
        <v>8602555</v>
      </c>
      <c r="L35" s="122">
        <f t="shared" si="17"/>
        <v>3955000</v>
      </c>
      <c r="M35" s="123">
        <f t="shared" si="17"/>
        <v>4342363</v>
      </c>
      <c r="N35" s="122">
        <f t="shared" si="17"/>
        <v>2487000</v>
      </c>
      <c r="O35" s="123">
        <f t="shared" si="17"/>
        <v>1658266</v>
      </c>
      <c r="P35" s="122">
        <f>$H35      +$J35      +$L35      +$N35</f>
        <v>17315000</v>
      </c>
      <c r="Q35" s="123">
        <f>$I35      +$K35      +$M35      +$O35</f>
        <v>16653713</v>
      </c>
      <c r="R35" s="63">
        <f>IF(($L35      =0),0,((($N35      -$L35      )/$L35      )*100))</f>
        <v>-37.117572692793935</v>
      </c>
      <c r="S35" s="64">
        <f>IF(($M35      =0),0,((($O35      -$M35      )/$M35      )*100))</f>
        <v>-61.811898268293099</v>
      </c>
      <c r="T35" s="63">
        <f>IF($E35   =0,0,($P35   /$E35   )*100)</f>
        <v>66.267365762179949</v>
      </c>
      <c r="U35" s="65">
        <f>IF($E35   =0,0,($Q35   /$E35   )*100)</f>
        <v>63.736511156186616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114878000</v>
      </c>
      <c r="C37" s="118"/>
      <c r="D37" s="118"/>
      <c r="E37" s="118">
        <f t="shared" ref="E37:E42" si="18">$B37      +$C37      +$D37</f>
        <v>114878000</v>
      </c>
      <c r="F37" s="119">
        <v>114878000</v>
      </c>
      <c r="G37" s="120">
        <v>114878000</v>
      </c>
      <c r="H37" s="119">
        <v>21212000</v>
      </c>
      <c r="I37" s="120">
        <v>5028108</v>
      </c>
      <c r="J37" s="119">
        <v>33104000</v>
      </c>
      <c r="K37" s="120">
        <v>25972767</v>
      </c>
      <c r="L37" s="119">
        <v>25717000</v>
      </c>
      <c r="M37" s="120">
        <v>16386775</v>
      </c>
      <c r="N37" s="119">
        <v>22848000</v>
      </c>
      <c r="O37" s="120">
        <v>35924490</v>
      </c>
      <c r="P37" s="119">
        <f t="shared" ref="P37:P42" si="19">$H37      +$J37      +$L37      +$N37</f>
        <v>102881000</v>
      </c>
      <c r="Q37" s="120">
        <f t="shared" ref="Q37:Q42" si="20">$I37      +$K37      +$M37      +$O37</f>
        <v>83312140</v>
      </c>
      <c r="R37" s="59">
        <f t="shared" ref="R37:R42" si="21">IF(($L37      =0),0,((($N37      -$L37      )/$L37      )*100))</f>
        <v>-11.156044639732473</v>
      </c>
      <c r="S37" s="60">
        <f t="shared" ref="S37:S42" si="22">IF(($M37      =0),0,((($O37      -$M37      )/$M37      )*100))</f>
        <v>119.22855473392416</v>
      </c>
      <c r="T37" s="59">
        <f t="shared" ref="T37:T42" si="23">IF(($E37      =0),0,(($P37      /$E37      )*100))</f>
        <v>89.556747157854417</v>
      </c>
      <c r="U37" s="61">
        <f t="shared" ref="U37:U42" si="24">IF(($E37      =0),0,(($Q37      /$E37      )*100))</f>
        <v>72.522275805637278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169420000</v>
      </c>
      <c r="C38" s="118">
        <v>12075000</v>
      </c>
      <c r="D38" s="118"/>
      <c r="E38" s="118">
        <f t="shared" si="18"/>
        <v>181495000</v>
      </c>
      <c r="F38" s="119">
        <v>169420000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>
        <v>18000000</v>
      </c>
      <c r="C40" s="118"/>
      <c r="D40" s="118"/>
      <c r="E40" s="118">
        <f t="shared" si="18"/>
        <v>18000000</v>
      </c>
      <c r="F40" s="119">
        <v>18000000</v>
      </c>
      <c r="G40" s="120">
        <v>14750000</v>
      </c>
      <c r="H40" s="119"/>
      <c r="I40" s="120">
        <v>700428</v>
      </c>
      <c r="J40" s="119">
        <v>4406000</v>
      </c>
      <c r="K40" s="120">
        <v>4069689</v>
      </c>
      <c r="L40" s="119">
        <v>3681000</v>
      </c>
      <c r="M40" s="120">
        <v>1476669</v>
      </c>
      <c r="N40" s="119">
        <v>4243000</v>
      </c>
      <c r="O40" s="120">
        <v>2349665</v>
      </c>
      <c r="P40" s="119">
        <f t="shared" si="19"/>
        <v>12330000</v>
      </c>
      <c r="Q40" s="120">
        <f t="shared" si="20"/>
        <v>8596451</v>
      </c>
      <c r="R40" s="59">
        <f t="shared" si="21"/>
        <v>15.267590328715022</v>
      </c>
      <c r="S40" s="60">
        <f t="shared" si="22"/>
        <v>59.11927452936304</v>
      </c>
      <c r="T40" s="59">
        <f t="shared" si="23"/>
        <v>68.5</v>
      </c>
      <c r="U40" s="61">
        <f t="shared" si="24"/>
        <v>47.758061111111111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302298000</v>
      </c>
      <c r="C42" s="121">
        <f>SUM(C37:C41)</f>
        <v>12075000</v>
      </c>
      <c r="D42" s="121"/>
      <c r="E42" s="121">
        <f t="shared" si="18"/>
        <v>314373000</v>
      </c>
      <c r="F42" s="122">
        <f t="shared" ref="F42:O42" si="25">SUM(F37:F41)</f>
        <v>302298000</v>
      </c>
      <c r="G42" s="123">
        <f t="shared" si="25"/>
        <v>129628000</v>
      </c>
      <c r="H42" s="122">
        <f t="shared" si="25"/>
        <v>21212000</v>
      </c>
      <c r="I42" s="123">
        <f t="shared" si="25"/>
        <v>5728536</v>
      </c>
      <c r="J42" s="122">
        <f t="shared" si="25"/>
        <v>37510000</v>
      </c>
      <c r="K42" s="123">
        <f t="shared" si="25"/>
        <v>30042456</v>
      </c>
      <c r="L42" s="122">
        <f t="shared" si="25"/>
        <v>29398000</v>
      </c>
      <c r="M42" s="123">
        <f t="shared" si="25"/>
        <v>17863444</v>
      </c>
      <c r="N42" s="122">
        <f t="shared" si="25"/>
        <v>27091000</v>
      </c>
      <c r="O42" s="123">
        <f t="shared" si="25"/>
        <v>38274155</v>
      </c>
      <c r="P42" s="122">
        <f t="shared" si="19"/>
        <v>115211000</v>
      </c>
      <c r="Q42" s="123">
        <f t="shared" si="20"/>
        <v>91908591</v>
      </c>
      <c r="R42" s="63">
        <f t="shared" si="21"/>
        <v>-7.8474726171848417</v>
      </c>
      <c r="S42" s="64">
        <f t="shared" si="22"/>
        <v>114.25966347810646</v>
      </c>
      <c r="T42" s="63">
        <f>IF((+$E37+$E40) =0,0,(P42   /(+$E37+$E40) )*100)</f>
        <v>86.704345339333827</v>
      </c>
      <c r="U42" s="65">
        <f>IF((+$E37+$E40) =0,0,(Q42   /(+$E37+$E40) )*100)</f>
        <v>69.16765077740483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>
        <v>574000000</v>
      </c>
      <c r="C45" s="118"/>
      <c r="D45" s="118"/>
      <c r="E45" s="118">
        <f t="shared" si="26"/>
        <v>574000000</v>
      </c>
      <c r="F45" s="119">
        <v>574000000</v>
      </c>
      <c r="G45" s="120">
        <v>574000000</v>
      </c>
      <c r="H45" s="119">
        <v>75265000</v>
      </c>
      <c r="I45" s="120">
        <v>89668537</v>
      </c>
      <c r="J45" s="119">
        <v>223705000</v>
      </c>
      <c r="K45" s="120">
        <v>206215346</v>
      </c>
      <c r="L45" s="119">
        <v>60340000</v>
      </c>
      <c r="M45" s="120">
        <v>28220384</v>
      </c>
      <c r="N45" s="119">
        <v>100738000</v>
      </c>
      <c r="O45" s="120">
        <v>135943143</v>
      </c>
      <c r="P45" s="119">
        <f t="shared" si="27"/>
        <v>460048000</v>
      </c>
      <c r="Q45" s="120">
        <f t="shared" si="28"/>
        <v>460047410</v>
      </c>
      <c r="R45" s="59">
        <f t="shared" si="29"/>
        <v>66.950613191912495</v>
      </c>
      <c r="S45" s="60">
        <f t="shared" si="30"/>
        <v>381.71967822975051</v>
      </c>
      <c r="T45" s="59">
        <f t="shared" si="31"/>
        <v>80.147735191637622</v>
      </c>
      <c r="U45" s="61">
        <f t="shared" si="32"/>
        <v>80.147632404181181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>
        <v>37140000</v>
      </c>
      <c r="C46" s="118"/>
      <c r="D46" s="118"/>
      <c r="E46" s="118">
        <f t="shared" si="26"/>
        <v>37140000</v>
      </c>
      <c r="F46" s="119">
        <v>37140000</v>
      </c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342574000</v>
      </c>
      <c r="C53" s="118"/>
      <c r="D53" s="118"/>
      <c r="E53" s="118">
        <f t="shared" si="26"/>
        <v>342574000</v>
      </c>
      <c r="F53" s="119">
        <v>342574000</v>
      </c>
      <c r="G53" s="120">
        <v>301290000</v>
      </c>
      <c r="H53" s="119">
        <v>82925000</v>
      </c>
      <c r="I53" s="120">
        <v>-65942919</v>
      </c>
      <c r="J53" s="119">
        <v>90641000</v>
      </c>
      <c r="K53" s="120">
        <v>78604832</v>
      </c>
      <c r="L53" s="119">
        <v>47431000</v>
      </c>
      <c r="M53" s="120">
        <v>151374220</v>
      </c>
      <c r="N53" s="119">
        <v>31774000</v>
      </c>
      <c r="O53" s="120">
        <v>78603703</v>
      </c>
      <c r="P53" s="119">
        <f t="shared" si="27"/>
        <v>252771000</v>
      </c>
      <c r="Q53" s="120">
        <f t="shared" si="28"/>
        <v>242639836</v>
      </c>
      <c r="R53" s="59">
        <f t="shared" si="29"/>
        <v>-33.010056713963444</v>
      </c>
      <c r="S53" s="60">
        <f t="shared" si="30"/>
        <v>-48.073256463352877</v>
      </c>
      <c r="T53" s="59">
        <f t="shared" si="31"/>
        <v>73.785809781244353</v>
      </c>
      <c r="U53" s="61">
        <f t="shared" si="32"/>
        <v>70.828444657212756</v>
      </c>
      <c r="V53" s="119">
        <v>28114000</v>
      </c>
      <c r="W53" s="120" t="s">
        <v>36</v>
      </c>
    </row>
    <row r="54" spans="1:23" ht="12.95" customHeight="1" x14ac:dyDescent="0.2">
      <c r="A54" s="58" t="s">
        <v>77</v>
      </c>
      <c r="B54" s="118">
        <v>30000000</v>
      </c>
      <c r="C54" s="118"/>
      <c r="D54" s="118"/>
      <c r="E54" s="118">
        <f t="shared" si="26"/>
        <v>30000000</v>
      </c>
      <c r="F54" s="119">
        <v>30000000</v>
      </c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983714000</v>
      </c>
      <c r="C55" s="121">
        <f>SUM(C44:C54)</f>
        <v>0</v>
      </c>
      <c r="D55" s="121"/>
      <c r="E55" s="121">
        <f t="shared" si="26"/>
        <v>983714000</v>
      </c>
      <c r="F55" s="122">
        <f t="shared" ref="F55:O55" si="33">SUM(F44:F54)</f>
        <v>983714000</v>
      </c>
      <c r="G55" s="123">
        <f t="shared" si="33"/>
        <v>875290000</v>
      </c>
      <c r="H55" s="122">
        <f t="shared" si="33"/>
        <v>158190000</v>
      </c>
      <c r="I55" s="123">
        <f t="shared" si="33"/>
        <v>23725618</v>
      </c>
      <c r="J55" s="122">
        <f t="shared" si="33"/>
        <v>314346000</v>
      </c>
      <c r="K55" s="123">
        <f t="shared" si="33"/>
        <v>284820178</v>
      </c>
      <c r="L55" s="122">
        <f t="shared" si="33"/>
        <v>107771000</v>
      </c>
      <c r="M55" s="123">
        <f t="shared" si="33"/>
        <v>179594604</v>
      </c>
      <c r="N55" s="122">
        <f t="shared" si="33"/>
        <v>132512000</v>
      </c>
      <c r="O55" s="123">
        <f t="shared" si="33"/>
        <v>214546846</v>
      </c>
      <c r="P55" s="122">
        <f t="shared" si="27"/>
        <v>712819000</v>
      </c>
      <c r="Q55" s="123">
        <f t="shared" si="28"/>
        <v>702687246</v>
      </c>
      <c r="R55" s="63">
        <f t="shared" si="29"/>
        <v>22.957010698610944</v>
      </c>
      <c r="S55" s="64">
        <f t="shared" si="30"/>
        <v>19.461743961973379</v>
      </c>
      <c r="T55" s="63">
        <f>IF((+$E45+$E47+$E49+$E50+$E53) =0,0,(P55   /(+$E45+$E47+$E49+$E50+$E53) )*100)</f>
        <v>77.769934560657404</v>
      </c>
      <c r="U55" s="65">
        <f>IF((+$E45+$E47+$E49+$E50+$E53) =0,0,(Q55   /(+$E45+$E47+$E49+$E50+$E53) )*100)</f>
        <v>76.664540560827604</v>
      </c>
      <c r="V55" s="122">
        <f>SUM(V44:V54)</f>
        <v>28114000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1648841000</v>
      </c>
      <c r="C69" s="130">
        <f>SUM(C9:C16,C19:C25,C28:C31,C34,C37:C41,C44:C54,C57:C60,C63:C67)</f>
        <v>13075000</v>
      </c>
      <c r="D69" s="130"/>
      <c r="E69" s="130">
        <f t="shared" si="35"/>
        <v>1661916000</v>
      </c>
      <c r="F69" s="131">
        <f t="shared" ref="F69:O69" si="43">SUM(F9:F16,F19:F25,F28:F31,F34,F37:F41,F44:F54,F57:F60,F63:F67)</f>
        <v>1649841000</v>
      </c>
      <c r="G69" s="132">
        <f t="shared" si="43"/>
        <v>1262544000</v>
      </c>
      <c r="H69" s="131">
        <f t="shared" si="43"/>
        <v>239318000</v>
      </c>
      <c r="I69" s="132">
        <f t="shared" si="43"/>
        <v>54562450</v>
      </c>
      <c r="J69" s="131">
        <f t="shared" si="43"/>
        <v>416366000</v>
      </c>
      <c r="K69" s="132">
        <f t="shared" si="43"/>
        <v>391275693</v>
      </c>
      <c r="L69" s="131">
        <f t="shared" si="43"/>
        <v>169173000</v>
      </c>
      <c r="M69" s="132">
        <f t="shared" si="43"/>
        <v>243529606</v>
      </c>
      <c r="N69" s="131">
        <f t="shared" si="43"/>
        <v>204331000</v>
      </c>
      <c r="O69" s="132">
        <f t="shared" si="43"/>
        <v>309727766</v>
      </c>
      <c r="P69" s="131">
        <f t="shared" si="36"/>
        <v>1029188000</v>
      </c>
      <c r="Q69" s="132">
        <f t="shared" si="37"/>
        <v>999095515</v>
      </c>
      <c r="R69" s="72">
        <f t="shared" si="38"/>
        <v>20.78227613153399</v>
      </c>
      <c r="S69" s="73">
        <f t="shared" si="39"/>
        <v>27.182797643092314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78.189079687391981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75.902904850863905</v>
      </c>
      <c r="V69" s="131">
        <f>SUM(V9:V16,V19:V25,V28:V31,V34,V37:V41,V44:V54,V57:V60,V63:V67)</f>
        <v>69545000</v>
      </c>
      <c r="W69" s="132">
        <f>SUM(W9:W16,W19:W25,W28:W31,W34,W37:W41,W44:W54,W57:W60,W63:W67)</f>
        <v>535000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504630000</v>
      </c>
      <c r="C71" s="118"/>
      <c r="D71" s="118"/>
      <c r="E71" s="118">
        <f>$B71      +$C71      +$D71</f>
        <v>504630000</v>
      </c>
      <c r="F71" s="119">
        <v>504630000</v>
      </c>
      <c r="G71" s="120">
        <v>469330000</v>
      </c>
      <c r="H71" s="119">
        <v>94761000</v>
      </c>
      <c r="I71" s="120">
        <v>-102222562</v>
      </c>
      <c r="J71" s="119">
        <v>162870000</v>
      </c>
      <c r="K71" s="120">
        <v>128931548</v>
      </c>
      <c r="L71" s="119">
        <v>53526000</v>
      </c>
      <c r="M71" s="120">
        <v>209458639</v>
      </c>
      <c r="N71" s="119">
        <v>118734000</v>
      </c>
      <c r="O71" s="120">
        <v>125754420</v>
      </c>
      <c r="P71" s="119">
        <f>$H71      +$J71      +$L71      +$N71</f>
        <v>429891000</v>
      </c>
      <c r="Q71" s="120">
        <f>$I71      +$K71      +$M71      +$O71</f>
        <v>361922045</v>
      </c>
      <c r="R71" s="59">
        <f>IF(($L71      =0),0,((($N71      -$L71      )/$L71      )*100))</f>
        <v>121.82490752157831</v>
      </c>
      <c r="S71" s="60">
        <f>IF(($M71      =0),0,((($O71      -$M71      )/$M71      )*100))</f>
        <v>-39.962170765370054</v>
      </c>
      <c r="T71" s="59">
        <f>IF(($E71      =0),0,(($P71      /$E71      )*100))</f>
        <v>85.189346650020809</v>
      </c>
      <c r="U71" s="61">
        <f>IF(($E71      =0),0,(($Q71      /$E71      )*100))</f>
        <v>71.720279214473976</v>
      </c>
      <c r="V71" s="119">
        <v>15869000</v>
      </c>
      <c r="W71" s="120" t="s">
        <v>36</v>
      </c>
    </row>
    <row r="72" spans="1:23" s="75" customFormat="1" ht="12.95" customHeight="1" x14ac:dyDescent="0.2">
      <c r="A72" s="74" t="s">
        <v>91</v>
      </c>
      <c r="B72" s="118">
        <v>22103000</v>
      </c>
      <c r="C72" s="118"/>
      <c r="D72" s="118"/>
      <c r="E72" s="118">
        <f>$B72      +$C72      +$D72</f>
        <v>22103000</v>
      </c>
      <c r="F72" s="119">
        <v>22103000</v>
      </c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526733000</v>
      </c>
      <c r="C73" s="127">
        <f>SUM(C71:C72)</f>
        <v>0</v>
      </c>
      <c r="D73" s="127"/>
      <c r="E73" s="127">
        <f>$B73      +$C73      +$D73</f>
        <v>526733000</v>
      </c>
      <c r="F73" s="128">
        <f t="shared" ref="F73:O73" si="44">SUM(F71:F72)</f>
        <v>526733000</v>
      </c>
      <c r="G73" s="129">
        <f t="shared" si="44"/>
        <v>469330000</v>
      </c>
      <c r="H73" s="128">
        <f t="shared" si="44"/>
        <v>94761000</v>
      </c>
      <c r="I73" s="129">
        <f t="shared" si="44"/>
        <v>-102222562</v>
      </c>
      <c r="J73" s="128">
        <f t="shared" si="44"/>
        <v>162870000</v>
      </c>
      <c r="K73" s="129">
        <f t="shared" si="44"/>
        <v>128931548</v>
      </c>
      <c r="L73" s="128">
        <f t="shared" si="44"/>
        <v>53526000</v>
      </c>
      <c r="M73" s="129">
        <f t="shared" si="44"/>
        <v>209458639</v>
      </c>
      <c r="N73" s="128">
        <f t="shared" si="44"/>
        <v>118734000</v>
      </c>
      <c r="O73" s="129">
        <f t="shared" si="44"/>
        <v>125754420</v>
      </c>
      <c r="P73" s="128">
        <f>$H73      +$J73      +$L73      +$N73</f>
        <v>429891000</v>
      </c>
      <c r="Q73" s="129">
        <f>$I73      +$K73      +$M73      +$O73</f>
        <v>361922045</v>
      </c>
      <c r="R73" s="68">
        <f>IF(($L73      =0),0,((($N73      -$L73      )/$L73      )*100))</f>
        <v>121.82490752157831</v>
      </c>
      <c r="S73" s="69">
        <f>IF(($M73      =0),0,((($O73      -$M73      )/$M73      )*100))</f>
        <v>-39.962170765370054</v>
      </c>
      <c r="T73" s="68">
        <f>IF(($E71      =0),0,(($P71      /$E71      )*100))</f>
        <v>85.189346650020809</v>
      </c>
      <c r="U73" s="70">
        <f>IF($E71   =0,0,($Q71   /$E71 )*100)</f>
        <v>71.720279214473976</v>
      </c>
      <c r="V73" s="128">
        <f>SUM(V71:V72)</f>
        <v>15869000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526733000</v>
      </c>
      <c r="C74" s="130">
        <f>SUM(C71:C72)</f>
        <v>0</v>
      </c>
      <c r="D74" s="130"/>
      <c r="E74" s="130">
        <f>$B74      +$C74      +$D74</f>
        <v>526733000</v>
      </c>
      <c r="F74" s="131">
        <f t="shared" ref="F74:O74" si="45">SUM(F71:F72)</f>
        <v>526733000</v>
      </c>
      <c r="G74" s="132">
        <f t="shared" si="45"/>
        <v>469330000</v>
      </c>
      <c r="H74" s="131">
        <f t="shared" si="45"/>
        <v>94761000</v>
      </c>
      <c r="I74" s="132">
        <f t="shared" si="45"/>
        <v>-102222562</v>
      </c>
      <c r="J74" s="131">
        <f t="shared" si="45"/>
        <v>162870000</v>
      </c>
      <c r="K74" s="132">
        <f t="shared" si="45"/>
        <v>128931548</v>
      </c>
      <c r="L74" s="131">
        <f t="shared" si="45"/>
        <v>53526000</v>
      </c>
      <c r="M74" s="132">
        <f t="shared" si="45"/>
        <v>209458639</v>
      </c>
      <c r="N74" s="131">
        <f t="shared" si="45"/>
        <v>118734000</v>
      </c>
      <c r="O74" s="132">
        <f t="shared" si="45"/>
        <v>125754420</v>
      </c>
      <c r="P74" s="131">
        <f>$H74      +$J74      +$L74      +$N74</f>
        <v>429891000</v>
      </c>
      <c r="Q74" s="132">
        <f>$I74      +$K74      +$M74      +$O74</f>
        <v>361922045</v>
      </c>
      <c r="R74" s="72">
        <f>IF(($L74      =0),0,((($N74      -$L74      )/$L74      )*100))</f>
        <v>121.82490752157831</v>
      </c>
      <c r="S74" s="73">
        <f>IF(($M74      =0),0,((($O74      -$M74      )/$M74      )*100))</f>
        <v>-39.962170765370054</v>
      </c>
      <c r="T74" s="72">
        <f>IF(($E71      =0),0,(($P71      /$E71      )*100))</f>
        <v>85.189346650020809</v>
      </c>
      <c r="U74" s="76">
        <f>IF($E71   =0,0,($Q71   /$E71 )*100)</f>
        <v>71.720279214473976</v>
      </c>
      <c r="V74" s="131">
        <f>SUM(V71:V72)</f>
        <v>15869000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2175574000</v>
      </c>
      <c r="C75" s="130">
        <f>SUM(C9:C16,C19:C25,C28:C31,C34,C37:C41,C44:C54,C57:C60,C63:C67,C71:C72)</f>
        <v>13075000</v>
      </c>
      <c r="D75" s="130"/>
      <c r="E75" s="130">
        <f>$B75      +$C75      +$D75</f>
        <v>2188649000</v>
      </c>
      <c r="F75" s="131">
        <f t="shared" ref="F75:O75" si="46">SUM(F9:F16,F19:F25,F28:F31,F34,F37:F41,F44:F54,F57:F60,F63:F67,F71:F72)</f>
        <v>2176574000</v>
      </c>
      <c r="G75" s="132">
        <f t="shared" si="46"/>
        <v>1731874000</v>
      </c>
      <c r="H75" s="131">
        <f t="shared" si="46"/>
        <v>334079000</v>
      </c>
      <c r="I75" s="132">
        <f t="shared" si="46"/>
        <v>-47660112</v>
      </c>
      <c r="J75" s="131">
        <f t="shared" si="46"/>
        <v>579236000</v>
      </c>
      <c r="K75" s="132">
        <f t="shared" si="46"/>
        <v>520207241</v>
      </c>
      <c r="L75" s="131">
        <f t="shared" si="46"/>
        <v>222699000</v>
      </c>
      <c r="M75" s="132">
        <f t="shared" si="46"/>
        <v>452988245</v>
      </c>
      <c r="N75" s="131">
        <f t="shared" si="46"/>
        <v>323065000</v>
      </c>
      <c r="O75" s="132">
        <f t="shared" si="46"/>
        <v>435482186</v>
      </c>
      <c r="P75" s="131">
        <f>$H75      +$J75      +$L75      +$N75</f>
        <v>1459079000</v>
      </c>
      <c r="Q75" s="132">
        <f>$I75      +$K75      +$M75      +$O75</f>
        <v>1361017560</v>
      </c>
      <c r="R75" s="72">
        <f>IF(($L75      =0),0,((($N75      -$L75      )/$L75      )*100))</f>
        <v>45.06800659185717</v>
      </c>
      <c r="S75" s="73">
        <f>IF(($M75      =0),0,((($O75      -$M75      )/$M75      )*100))</f>
        <v>-3.8645724681001381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80.129067263583991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74.743771661547427</v>
      </c>
      <c r="V75" s="131">
        <f>SUM(V9:V16,V19:V25,V28:V31,V34,V37:V41,V44:V54,V57:V60,V63:V67,V71:V72)</f>
        <v>85414000</v>
      </c>
      <c r="W75" s="132">
        <f>SUM(W9:W16,W19:W25,W28:W31,W34,W37:W41,W44:W54,W57:W60,W63:W67,W71:W72)</f>
        <v>535000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145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146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147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148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149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150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151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152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153</v>
      </c>
    </row>
    <row r="118" spans="1:23" x14ac:dyDescent="0.2">
      <c r="A118" s="35" t="s">
        <v>154</v>
      </c>
    </row>
    <row r="119" spans="1:23" x14ac:dyDescent="0.2">
      <c r="A119" s="35" t="s">
        <v>155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156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157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158</v>
      </c>
    </row>
    <row r="124" spans="1:23" x14ac:dyDescent="0.2">
      <c r="A124" s="36" t="s">
        <v>93</v>
      </c>
      <c r="G124" s="36" t="s">
        <v>93</v>
      </c>
      <c r="W124" s="36"/>
    </row>
    <row r="125" spans="1:23" x14ac:dyDescent="0.2">
      <c r="A125" s="36"/>
      <c r="G125" s="36"/>
      <c r="W125" s="36"/>
    </row>
    <row r="126" spans="1:23" x14ac:dyDescent="0.2">
      <c r="A126" s="36" t="s">
        <v>93</v>
      </c>
      <c r="G126" s="36" t="s">
        <v>93</v>
      </c>
      <c r="W126" s="36"/>
    </row>
  </sheetData>
  <sheetProtection algorithmName="SHA-512" hashValue="t9Cgj46S/eoBuL46lnjqdnxemNbhOU33ROgVx3gLrn7/o6eukLhz2IV59/uAuABXH/MuO5r4Ts1WpTCRSi+Vtw==" saltValue="o6qJPC/d2SORJvNtOCU3+g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114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3000000</v>
      </c>
      <c r="C10" s="118"/>
      <c r="D10" s="118"/>
      <c r="E10" s="118">
        <f t="shared" ref="E10:E17" si="0">$B10      +$C10      +$D10</f>
        <v>3000000</v>
      </c>
      <c r="F10" s="119">
        <v>3000000</v>
      </c>
      <c r="G10" s="120">
        <v>3000000</v>
      </c>
      <c r="H10" s="119">
        <v>38000</v>
      </c>
      <c r="I10" s="120"/>
      <c r="J10" s="119">
        <v>677000</v>
      </c>
      <c r="K10" s="120">
        <v>676853</v>
      </c>
      <c r="L10" s="119">
        <v>116000</v>
      </c>
      <c r="M10" s="120">
        <v>874737</v>
      </c>
      <c r="N10" s="119">
        <v>773000</v>
      </c>
      <c r="O10" s="120">
        <v>37938</v>
      </c>
      <c r="P10" s="119">
        <f t="shared" ref="P10:P17" si="1">$H10      +$J10      +$L10      +$N10</f>
        <v>1604000</v>
      </c>
      <c r="Q10" s="120">
        <f t="shared" ref="Q10:Q17" si="2">$I10      +$K10      +$M10      +$O10</f>
        <v>1589528</v>
      </c>
      <c r="R10" s="59">
        <f t="shared" ref="R10:R17" si="3">IF(($L10      =0),0,((($N10      -$L10      )/$L10      )*100))</f>
        <v>566.37931034482756</v>
      </c>
      <c r="S10" s="60">
        <f t="shared" ref="S10:S17" si="4">IF(($M10      =0),0,((($O10      -$M10      )/$M10      )*100))</f>
        <v>-95.662924970591163</v>
      </c>
      <c r="T10" s="59">
        <f t="shared" ref="T10:T17" si="5">IF(($E10      =0),0,(($P10      /$E10      )*100))</f>
        <v>53.466666666666661</v>
      </c>
      <c r="U10" s="61">
        <f t="shared" ref="U10:U17" si="6">IF(($E10      =0),0,(($Q10      /$E10      )*100))</f>
        <v>52.98426666666667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3000000</v>
      </c>
      <c r="C17" s="121">
        <f>SUM(C9:C16)</f>
        <v>0</v>
      </c>
      <c r="D17" s="121"/>
      <c r="E17" s="121">
        <f t="shared" si="0"/>
        <v>3000000</v>
      </c>
      <c r="F17" s="122">
        <f t="shared" ref="F17:O17" si="7">SUM(F9:F16)</f>
        <v>3000000</v>
      </c>
      <c r="G17" s="123">
        <f t="shared" si="7"/>
        <v>3000000</v>
      </c>
      <c r="H17" s="122">
        <f t="shared" si="7"/>
        <v>38000</v>
      </c>
      <c r="I17" s="123">
        <f t="shared" si="7"/>
        <v>0</v>
      </c>
      <c r="J17" s="122">
        <f t="shared" si="7"/>
        <v>677000</v>
      </c>
      <c r="K17" s="123">
        <f t="shared" si="7"/>
        <v>676853</v>
      </c>
      <c r="L17" s="122">
        <f t="shared" si="7"/>
        <v>116000</v>
      </c>
      <c r="M17" s="123">
        <f t="shared" si="7"/>
        <v>874737</v>
      </c>
      <c r="N17" s="122">
        <f t="shared" si="7"/>
        <v>773000</v>
      </c>
      <c r="O17" s="123">
        <f t="shared" si="7"/>
        <v>37938</v>
      </c>
      <c r="P17" s="122">
        <f t="shared" si="1"/>
        <v>1604000</v>
      </c>
      <c r="Q17" s="123">
        <f t="shared" si="2"/>
        <v>1589528</v>
      </c>
      <c r="R17" s="63">
        <f t="shared" si="3"/>
        <v>566.37931034482756</v>
      </c>
      <c r="S17" s="64">
        <f t="shared" si="4"/>
        <v>-95.662924970591163</v>
      </c>
      <c r="T17" s="63">
        <f>IF((SUM($E9:$E14))=0,0,(P17/(SUM($E9:$E14))*100))</f>
        <v>53.466666666666661</v>
      </c>
      <c r="U17" s="65">
        <f>IF((SUM($E9:$E14))=0,0,(Q17/(SUM($E9:$E14))*100))</f>
        <v>52.98426666666667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1554000</v>
      </c>
      <c r="C34" s="118"/>
      <c r="D34" s="118"/>
      <c r="E34" s="118">
        <f>$B34      +$C34      +$D34</f>
        <v>1554000</v>
      </c>
      <c r="F34" s="119">
        <v>1554000</v>
      </c>
      <c r="G34" s="120">
        <v>1554000</v>
      </c>
      <c r="H34" s="119">
        <v>277000</v>
      </c>
      <c r="I34" s="120"/>
      <c r="J34" s="119">
        <v>332000</v>
      </c>
      <c r="K34" s="120">
        <v>222968</v>
      </c>
      <c r="L34" s="119">
        <v>104000</v>
      </c>
      <c r="M34" s="120">
        <v>328796</v>
      </c>
      <c r="N34" s="119">
        <v>222000</v>
      </c>
      <c r="O34" s="120">
        <v>106474</v>
      </c>
      <c r="P34" s="119">
        <f>$H34      +$J34      +$L34      +$N34</f>
        <v>935000</v>
      </c>
      <c r="Q34" s="120">
        <f>$I34      +$K34      +$M34      +$O34</f>
        <v>658238</v>
      </c>
      <c r="R34" s="59">
        <f>IF(($L34      =0),0,((($N34      -$L34      )/$L34      )*100))</f>
        <v>113.46153846153845</v>
      </c>
      <c r="S34" s="60">
        <f>IF(($M34      =0),0,((($O34      -$M34      )/$M34      )*100))</f>
        <v>-67.617002639934796</v>
      </c>
      <c r="T34" s="59">
        <f>IF(($E34      =0),0,(($P34      /$E34      )*100))</f>
        <v>60.167310167310163</v>
      </c>
      <c r="U34" s="61">
        <f>IF(($E34      =0),0,(($Q34      /$E34      )*100))</f>
        <v>42.357657657657661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1554000</v>
      </c>
      <c r="C35" s="121">
        <f>C34</f>
        <v>0</v>
      </c>
      <c r="D35" s="121"/>
      <c r="E35" s="121">
        <f>$B35      +$C35      +$D35</f>
        <v>1554000</v>
      </c>
      <c r="F35" s="122">
        <f t="shared" ref="F35:O35" si="17">F34</f>
        <v>1554000</v>
      </c>
      <c r="G35" s="123">
        <f t="shared" si="17"/>
        <v>1554000</v>
      </c>
      <c r="H35" s="122">
        <f t="shared" si="17"/>
        <v>277000</v>
      </c>
      <c r="I35" s="123">
        <f t="shared" si="17"/>
        <v>0</v>
      </c>
      <c r="J35" s="122">
        <f t="shared" si="17"/>
        <v>332000</v>
      </c>
      <c r="K35" s="123">
        <f t="shared" si="17"/>
        <v>222968</v>
      </c>
      <c r="L35" s="122">
        <f t="shared" si="17"/>
        <v>104000</v>
      </c>
      <c r="M35" s="123">
        <f t="shared" si="17"/>
        <v>328796</v>
      </c>
      <c r="N35" s="122">
        <f t="shared" si="17"/>
        <v>222000</v>
      </c>
      <c r="O35" s="123">
        <f t="shared" si="17"/>
        <v>106474</v>
      </c>
      <c r="P35" s="122">
        <f>$H35      +$J35      +$L35      +$N35</f>
        <v>935000</v>
      </c>
      <c r="Q35" s="123">
        <f>$I35      +$K35      +$M35      +$O35</f>
        <v>658238</v>
      </c>
      <c r="R35" s="63">
        <f>IF(($L35      =0),0,((($N35      -$L35      )/$L35      )*100))</f>
        <v>113.46153846153845</v>
      </c>
      <c r="S35" s="64">
        <f>IF(($M35      =0),0,((($O35      -$M35      )/$M35      )*100))</f>
        <v>-67.617002639934796</v>
      </c>
      <c r="T35" s="63">
        <f>IF($E35   =0,0,($P35   /$E35   )*100)</f>
        <v>60.167310167310163</v>
      </c>
      <c r="U35" s="65">
        <f>IF($E35   =0,0,($Q35   /$E35   )*100)</f>
        <v>42.357657657657661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2113000</v>
      </c>
      <c r="C38" s="118">
        <v>17235000</v>
      </c>
      <c r="D38" s="118"/>
      <c r="E38" s="118">
        <f t="shared" si="18"/>
        <v>19348000</v>
      </c>
      <c r="F38" s="119">
        <v>2113000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2113000</v>
      </c>
      <c r="C42" s="121">
        <f>SUM(C37:C41)</f>
        <v>17235000</v>
      </c>
      <c r="D42" s="121"/>
      <c r="E42" s="121">
        <f t="shared" si="18"/>
        <v>19348000</v>
      </c>
      <c r="F42" s="122">
        <f t="shared" ref="F42:O42" si="25">SUM(F37:F41)</f>
        <v>2113000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50000000</v>
      </c>
      <c r="C53" s="118"/>
      <c r="D53" s="118"/>
      <c r="E53" s="118">
        <f t="shared" si="26"/>
        <v>50000000</v>
      </c>
      <c r="F53" s="119">
        <v>50000000</v>
      </c>
      <c r="G53" s="120">
        <v>50000000</v>
      </c>
      <c r="H53" s="119">
        <v>20921000</v>
      </c>
      <c r="I53" s="120">
        <v>14961345</v>
      </c>
      <c r="J53" s="119">
        <v>10920000</v>
      </c>
      <c r="K53" s="120">
        <v>17401456</v>
      </c>
      <c r="L53" s="119">
        <v>5886000</v>
      </c>
      <c r="M53" s="120">
        <v>5964212</v>
      </c>
      <c r="N53" s="119">
        <v>12273000</v>
      </c>
      <c r="O53" s="120"/>
      <c r="P53" s="119">
        <f t="shared" si="27"/>
        <v>50000000</v>
      </c>
      <c r="Q53" s="120">
        <f t="shared" si="28"/>
        <v>38327013</v>
      </c>
      <c r="R53" s="59">
        <f t="shared" si="29"/>
        <v>108.51172273190622</v>
      </c>
      <c r="S53" s="60">
        <f t="shared" si="30"/>
        <v>-100</v>
      </c>
      <c r="T53" s="59">
        <f t="shared" si="31"/>
        <v>100</v>
      </c>
      <c r="U53" s="61">
        <f t="shared" si="32"/>
        <v>76.654026000000002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50000000</v>
      </c>
      <c r="C55" s="121">
        <f>SUM(C44:C54)</f>
        <v>0</v>
      </c>
      <c r="D55" s="121"/>
      <c r="E55" s="121">
        <f t="shared" si="26"/>
        <v>50000000</v>
      </c>
      <c r="F55" s="122">
        <f t="shared" ref="F55:O55" si="33">SUM(F44:F54)</f>
        <v>50000000</v>
      </c>
      <c r="G55" s="123">
        <f t="shared" si="33"/>
        <v>50000000</v>
      </c>
      <c r="H55" s="122">
        <f t="shared" si="33"/>
        <v>20921000</v>
      </c>
      <c r="I55" s="123">
        <f t="shared" si="33"/>
        <v>14961345</v>
      </c>
      <c r="J55" s="122">
        <f t="shared" si="33"/>
        <v>10920000</v>
      </c>
      <c r="K55" s="123">
        <f t="shared" si="33"/>
        <v>17401456</v>
      </c>
      <c r="L55" s="122">
        <f t="shared" si="33"/>
        <v>5886000</v>
      </c>
      <c r="M55" s="123">
        <f t="shared" si="33"/>
        <v>5964212</v>
      </c>
      <c r="N55" s="122">
        <f t="shared" si="33"/>
        <v>12273000</v>
      </c>
      <c r="O55" s="123">
        <f t="shared" si="33"/>
        <v>0</v>
      </c>
      <c r="P55" s="122">
        <f t="shared" si="27"/>
        <v>50000000</v>
      </c>
      <c r="Q55" s="123">
        <f t="shared" si="28"/>
        <v>38327013</v>
      </c>
      <c r="R55" s="63">
        <f t="shared" si="29"/>
        <v>108.51172273190622</v>
      </c>
      <c r="S55" s="64">
        <f t="shared" si="30"/>
        <v>-100</v>
      </c>
      <c r="T55" s="63">
        <f>IF((+$E45+$E47+$E49+$E50+$E53) =0,0,(P55   /(+$E45+$E47+$E49+$E50+$E53) )*100)</f>
        <v>100</v>
      </c>
      <c r="U55" s="65">
        <f>IF((+$E45+$E47+$E49+$E50+$E53) =0,0,(Q55   /(+$E45+$E47+$E49+$E50+$E53) )*100)</f>
        <v>76.654026000000002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56667000</v>
      </c>
      <c r="C69" s="130">
        <f>SUM(C9:C16,C19:C25,C28:C31,C34,C37:C41,C44:C54,C57:C60,C63:C67)</f>
        <v>17235000</v>
      </c>
      <c r="D69" s="130"/>
      <c r="E69" s="130">
        <f t="shared" si="35"/>
        <v>73902000</v>
      </c>
      <c r="F69" s="131">
        <f t="shared" ref="F69:O69" si="43">SUM(F9:F16,F19:F25,F28:F31,F34,F37:F41,F44:F54,F57:F60,F63:F67)</f>
        <v>56667000</v>
      </c>
      <c r="G69" s="132">
        <f t="shared" si="43"/>
        <v>54554000</v>
      </c>
      <c r="H69" s="131">
        <f t="shared" si="43"/>
        <v>21236000</v>
      </c>
      <c r="I69" s="132">
        <f t="shared" si="43"/>
        <v>14961345</v>
      </c>
      <c r="J69" s="131">
        <f t="shared" si="43"/>
        <v>11929000</v>
      </c>
      <c r="K69" s="132">
        <f t="shared" si="43"/>
        <v>18301277</v>
      </c>
      <c r="L69" s="131">
        <f t="shared" si="43"/>
        <v>6106000</v>
      </c>
      <c r="M69" s="132">
        <f t="shared" si="43"/>
        <v>7167745</v>
      </c>
      <c r="N69" s="131">
        <f t="shared" si="43"/>
        <v>13268000</v>
      </c>
      <c r="O69" s="132">
        <f t="shared" si="43"/>
        <v>144412</v>
      </c>
      <c r="P69" s="131">
        <f t="shared" si="36"/>
        <v>52539000</v>
      </c>
      <c r="Q69" s="132">
        <f t="shared" si="37"/>
        <v>40574779</v>
      </c>
      <c r="R69" s="72">
        <f t="shared" si="38"/>
        <v>117.29446446118573</v>
      </c>
      <c r="S69" s="73">
        <f t="shared" si="39"/>
        <v>-97.985251986503428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96.306411995454042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74.3754426806467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72124000</v>
      </c>
      <c r="C71" s="118"/>
      <c r="D71" s="118"/>
      <c r="E71" s="118">
        <f>$B71      +$C71      +$D71</f>
        <v>72124000</v>
      </c>
      <c r="F71" s="119">
        <v>72124000</v>
      </c>
      <c r="G71" s="120">
        <v>72124000</v>
      </c>
      <c r="H71" s="119">
        <v>18702000</v>
      </c>
      <c r="I71" s="120">
        <v>22696562</v>
      </c>
      <c r="J71" s="119">
        <v>13931000</v>
      </c>
      <c r="K71" s="120">
        <v>12506715</v>
      </c>
      <c r="L71" s="119">
        <v>7921000</v>
      </c>
      <c r="M71" s="120">
        <v>5005820</v>
      </c>
      <c r="N71" s="119">
        <v>31570000</v>
      </c>
      <c r="O71" s="120">
        <v>6351867</v>
      </c>
      <c r="P71" s="119">
        <f>$H71      +$J71      +$L71      +$N71</f>
        <v>72124000</v>
      </c>
      <c r="Q71" s="120">
        <f>$I71      +$K71      +$M71      +$O71</f>
        <v>46560964</v>
      </c>
      <c r="R71" s="59">
        <f>IF(($L71      =0),0,((($N71      -$L71      )/$L71      )*100))</f>
        <v>298.56078777932078</v>
      </c>
      <c r="S71" s="60">
        <f>IF(($M71      =0),0,((($O71      -$M71      )/$M71      )*100))</f>
        <v>26.889640458506296</v>
      </c>
      <c r="T71" s="59">
        <f>IF(($E71      =0),0,(($P71      /$E71      )*100))</f>
        <v>100</v>
      </c>
      <c r="U71" s="61">
        <f>IF(($E71      =0),0,(($Q71      /$E71      )*100))</f>
        <v>64.556824358050022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72124000</v>
      </c>
      <c r="C73" s="127">
        <f>SUM(C71:C72)</f>
        <v>0</v>
      </c>
      <c r="D73" s="127"/>
      <c r="E73" s="127">
        <f>$B73      +$C73      +$D73</f>
        <v>72124000</v>
      </c>
      <c r="F73" s="128">
        <f t="shared" ref="F73:O73" si="44">SUM(F71:F72)</f>
        <v>72124000</v>
      </c>
      <c r="G73" s="129">
        <f t="shared" si="44"/>
        <v>72124000</v>
      </c>
      <c r="H73" s="128">
        <f t="shared" si="44"/>
        <v>18702000</v>
      </c>
      <c r="I73" s="129">
        <f t="shared" si="44"/>
        <v>22696562</v>
      </c>
      <c r="J73" s="128">
        <f t="shared" si="44"/>
        <v>13931000</v>
      </c>
      <c r="K73" s="129">
        <f t="shared" si="44"/>
        <v>12506715</v>
      </c>
      <c r="L73" s="128">
        <f t="shared" si="44"/>
        <v>7921000</v>
      </c>
      <c r="M73" s="129">
        <f t="shared" si="44"/>
        <v>5005820</v>
      </c>
      <c r="N73" s="128">
        <f t="shared" si="44"/>
        <v>31570000</v>
      </c>
      <c r="O73" s="129">
        <f t="shared" si="44"/>
        <v>6351867</v>
      </c>
      <c r="P73" s="128">
        <f>$H73      +$J73      +$L73      +$N73</f>
        <v>72124000</v>
      </c>
      <c r="Q73" s="129">
        <f>$I73      +$K73      +$M73      +$O73</f>
        <v>46560964</v>
      </c>
      <c r="R73" s="68">
        <f>IF(($L73      =0),0,((($N73      -$L73      )/$L73      )*100))</f>
        <v>298.56078777932078</v>
      </c>
      <c r="S73" s="69">
        <f>IF(($M73      =0),0,((($O73      -$M73      )/$M73      )*100))</f>
        <v>26.889640458506296</v>
      </c>
      <c r="T73" s="68">
        <f>IF(($E71      =0),0,(($P71      /$E71      )*100))</f>
        <v>100</v>
      </c>
      <c r="U73" s="70">
        <f>IF($E71   =0,0,($Q71   /$E71 )*100)</f>
        <v>64.556824358050022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72124000</v>
      </c>
      <c r="C74" s="130">
        <f>SUM(C71:C72)</f>
        <v>0</v>
      </c>
      <c r="D74" s="130"/>
      <c r="E74" s="130">
        <f>$B74      +$C74      +$D74</f>
        <v>72124000</v>
      </c>
      <c r="F74" s="131">
        <f t="shared" ref="F74:O74" si="45">SUM(F71:F72)</f>
        <v>72124000</v>
      </c>
      <c r="G74" s="132">
        <f t="shared" si="45"/>
        <v>72124000</v>
      </c>
      <c r="H74" s="131">
        <f t="shared" si="45"/>
        <v>18702000</v>
      </c>
      <c r="I74" s="132">
        <f t="shared" si="45"/>
        <v>22696562</v>
      </c>
      <c r="J74" s="131">
        <f t="shared" si="45"/>
        <v>13931000</v>
      </c>
      <c r="K74" s="132">
        <f t="shared" si="45"/>
        <v>12506715</v>
      </c>
      <c r="L74" s="131">
        <f t="shared" si="45"/>
        <v>7921000</v>
      </c>
      <c r="M74" s="132">
        <f t="shared" si="45"/>
        <v>5005820</v>
      </c>
      <c r="N74" s="131">
        <f t="shared" si="45"/>
        <v>31570000</v>
      </c>
      <c r="O74" s="132">
        <f t="shared" si="45"/>
        <v>6351867</v>
      </c>
      <c r="P74" s="131">
        <f>$H74      +$J74      +$L74      +$N74</f>
        <v>72124000</v>
      </c>
      <c r="Q74" s="132">
        <f>$I74      +$K74      +$M74      +$O74</f>
        <v>46560964</v>
      </c>
      <c r="R74" s="72">
        <f>IF(($L74      =0),0,((($N74      -$L74      )/$L74      )*100))</f>
        <v>298.56078777932078</v>
      </c>
      <c r="S74" s="73">
        <f>IF(($M74      =0),0,((($O74      -$M74      )/$M74      )*100))</f>
        <v>26.889640458506296</v>
      </c>
      <c r="T74" s="72">
        <f>IF(($E71      =0),0,(($P71      /$E71      )*100))</f>
        <v>100</v>
      </c>
      <c r="U74" s="76">
        <f>IF($E71   =0,0,($Q71   /$E71 )*100)</f>
        <v>64.556824358050022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128791000</v>
      </c>
      <c r="C75" s="130">
        <f>SUM(C9:C16,C19:C25,C28:C31,C34,C37:C41,C44:C54,C57:C60,C63:C67,C71:C72)</f>
        <v>17235000</v>
      </c>
      <c r="D75" s="130"/>
      <c r="E75" s="130">
        <f>$B75      +$C75      +$D75</f>
        <v>146026000</v>
      </c>
      <c r="F75" s="131">
        <f t="shared" ref="F75:O75" si="46">SUM(F9:F16,F19:F25,F28:F31,F34,F37:F41,F44:F54,F57:F60,F63:F67,F71:F72)</f>
        <v>128791000</v>
      </c>
      <c r="G75" s="132">
        <f t="shared" si="46"/>
        <v>126678000</v>
      </c>
      <c r="H75" s="131">
        <f t="shared" si="46"/>
        <v>39938000</v>
      </c>
      <c r="I75" s="132">
        <f t="shared" si="46"/>
        <v>37657907</v>
      </c>
      <c r="J75" s="131">
        <f t="shared" si="46"/>
        <v>25860000</v>
      </c>
      <c r="K75" s="132">
        <f t="shared" si="46"/>
        <v>30807992</v>
      </c>
      <c r="L75" s="131">
        <f t="shared" si="46"/>
        <v>14027000</v>
      </c>
      <c r="M75" s="132">
        <f t="shared" si="46"/>
        <v>12173565</v>
      </c>
      <c r="N75" s="131">
        <f t="shared" si="46"/>
        <v>44838000</v>
      </c>
      <c r="O75" s="132">
        <f t="shared" si="46"/>
        <v>6496279</v>
      </c>
      <c r="P75" s="131">
        <f>$H75      +$J75      +$L75      +$N75</f>
        <v>124663000</v>
      </c>
      <c r="Q75" s="132">
        <f>$I75      +$K75      +$M75      +$O75</f>
        <v>87135743</v>
      </c>
      <c r="R75" s="72">
        <f>IF(($L75      =0),0,((($N75      -$L75      )/$L75      )*100))</f>
        <v>219.65495116560919</v>
      </c>
      <c r="S75" s="73">
        <f>IF(($M75      =0),0,((($O75      -$M75      )/$M75      )*100))</f>
        <v>-46.636182580862709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98.409352847376823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68.7852215854371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145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146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147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148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149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150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151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152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153</v>
      </c>
    </row>
    <row r="118" spans="1:23" x14ac:dyDescent="0.2">
      <c r="A118" s="35" t="s">
        <v>154</v>
      </c>
    </row>
    <row r="119" spans="1:23" x14ac:dyDescent="0.2">
      <c r="A119" s="35" t="s">
        <v>155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156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157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158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ashvuQ1YuWWg+kMBxW7CUGNhoGkp6zoNYG0qaoG954ui5p+xTX67uzYW15GJDX9UNpnUGJdPjByeY5f0u+tWYQ==" saltValue="33MnQO9RFNgYDK10QX3rmQ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115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2000000</v>
      </c>
      <c r="C10" s="118"/>
      <c r="D10" s="118"/>
      <c r="E10" s="118">
        <f t="shared" ref="E10:E17" si="0">$B10      +$C10      +$D10</f>
        <v>2000000</v>
      </c>
      <c r="F10" s="119">
        <v>2000000</v>
      </c>
      <c r="G10" s="120">
        <v>2000000</v>
      </c>
      <c r="H10" s="119">
        <v>145000</v>
      </c>
      <c r="I10" s="120">
        <v>144500</v>
      </c>
      <c r="J10" s="119">
        <v>151000</v>
      </c>
      <c r="K10" s="120">
        <v>148596</v>
      </c>
      <c r="L10" s="119">
        <v>171000</v>
      </c>
      <c r="M10" s="120">
        <v>170986</v>
      </c>
      <c r="N10" s="119">
        <v>1533000</v>
      </c>
      <c r="O10" s="120">
        <v>1109483</v>
      </c>
      <c r="P10" s="119">
        <f t="shared" ref="P10:P17" si="1">$H10      +$J10      +$L10      +$N10</f>
        <v>2000000</v>
      </c>
      <c r="Q10" s="120">
        <f t="shared" ref="Q10:Q17" si="2">$I10      +$K10      +$M10      +$O10</f>
        <v>1573565</v>
      </c>
      <c r="R10" s="59">
        <f t="shared" ref="R10:R17" si="3">IF(($L10      =0),0,((($N10      -$L10      )/$L10      )*100))</f>
        <v>796.49122807017545</v>
      </c>
      <c r="S10" s="60">
        <f t="shared" ref="S10:S17" si="4">IF(($M10      =0),0,((($O10      -$M10      )/$M10      )*100))</f>
        <v>548.87359198998752</v>
      </c>
      <c r="T10" s="59">
        <f t="shared" ref="T10:T17" si="5">IF(($E10      =0),0,(($P10      /$E10      )*100))</f>
        <v>100</v>
      </c>
      <c r="U10" s="61">
        <f t="shared" ref="U10:U17" si="6">IF(($E10      =0),0,(($Q10      /$E10      )*100))</f>
        <v>78.678250000000006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>
        <v>30000000</v>
      </c>
      <c r="C14" s="118"/>
      <c r="D14" s="118"/>
      <c r="E14" s="118">
        <f t="shared" si="0"/>
        <v>30000000</v>
      </c>
      <c r="F14" s="119">
        <v>30000000</v>
      </c>
      <c r="G14" s="120">
        <v>30000000</v>
      </c>
      <c r="H14" s="119">
        <v>18000000</v>
      </c>
      <c r="I14" s="120">
        <v>12908145</v>
      </c>
      <c r="J14" s="119">
        <v>10000000</v>
      </c>
      <c r="K14" s="120">
        <v>16191508</v>
      </c>
      <c r="L14" s="119"/>
      <c r="M14" s="120">
        <v>946566</v>
      </c>
      <c r="N14" s="119">
        <v>2000000</v>
      </c>
      <c r="O14" s="120">
        <v>5852845</v>
      </c>
      <c r="P14" s="119">
        <f t="shared" si="1"/>
        <v>30000000</v>
      </c>
      <c r="Q14" s="120">
        <f t="shared" si="2"/>
        <v>35899064</v>
      </c>
      <c r="R14" s="59">
        <f t="shared" si="3"/>
        <v>0</v>
      </c>
      <c r="S14" s="60">
        <f t="shared" si="4"/>
        <v>518.32402600558225</v>
      </c>
      <c r="T14" s="59">
        <f t="shared" si="5"/>
        <v>100</v>
      </c>
      <c r="U14" s="61">
        <f t="shared" si="6"/>
        <v>119.66354666666668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>
        <v>1000000</v>
      </c>
      <c r="C15" s="118"/>
      <c r="D15" s="118"/>
      <c r="E15" s="118">
        <f t="shared" si="0"/>
        <v>1000000</v>
      </c>
      <c r="F15" s="119">
        <v>1000000</v>
      </c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33000000</v>
      </c>
      <c r="C17" s="121">
        <f>SUM(C9:C16)</f>
        <v>0</v>
      </c>
      <c r="D17" s="121"/>
      <c r="E17" s="121">
        <f t="shared" si="0"/>
        <v>33000000</v>
      </c>
      <c r="F17" s="122">
        <f t="shared" ref="F17:O17" si="7">SUM(F9:F16)</f>
        <v>33000000</v>
      </c>
      <c r="G17" s="123">
        <f t="shared" si="7"/>
        <v>32000000</v>
      </c>
      <c r="H17" s="122">
        <f t="shared" si="7"/>
        <v>18145000</v>
      </c>
      <c r="I17" s="123">
        <f t="shared" si="7"/>
        <v>13052645</v>
      </c>
      <c r="J17" s="122">
        <f t="shared" si="7"/>
        <v>10151000</v>
      </c>
      <c r="K17" s="123">
        <f t="shared" si="7"/>
        <v>16340104</v>
      </c>
      <c r="L17" s="122">
        <f t="shared" si="7"/>
        <v>171000</v>
      </c>
      <c r="M17" s="123">
        <f t="shared" si="7"/>
        <v>1117552</v>
      </c>
      <c r="N17" s="122">
        <f t="shared" si="7"/>
        <v>3533000</v>
      </c>
      <c r="O17" s="123">
        <f t="shared" si="7"/>
        <v>6962328</v>
      </c>
      <c r="P17" s="122">
        <f t="shared" si="1"/>
        <v>32000000</v>
      </c>
      <c r="Q17" s="123">
        <f t="shared" si="2"/>
        <v>37472629</v>
      </c>
      <c r="R17" s="63">
        <f t="shared" si="3"/>
        <v>1966.0818713450294</v>
      </c>
      <c r="S17" s="64">
        <f t="shared" si="4"/>
        <v>522.99812447206034</v>
      </c>
      <c r="T17" s="63">
        <f>IF((SUM($E9:$E14))=0,0,(P17/(SUM($E9:$E14))*100))</f>
        <v>100</v>
      </c>
      <c r="U17" s="65">
        <f>IF((SUM($E9:$E14))=0,0,(Q17/(SUM($E9:$E14))*100))</f>
        <v>117.10196562499999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1426000</v>
      </c>
      <c r="C34" s="118"/>
      <c r="D34" s="118"/>
      <c r="E34" s="118">
        <f>$B34      +$C34      +$D34</f>
        <v>1426000</v>
      </c>
      <c r="F34" s="119">
        <v>1426000</v>
      </c>
      <c r="G34" s="120">
        <v>1426000</v>
      </c>
      <c r="H34" s="119">
        <v>209000</v>
      </c>
      <c r="I34" s="120">
        <v>309200</v>
      </c>
      <c r="J34" s="119">
        <v>337000</v>
      </c>
      <c r="K34" s="120">
        <v>336550</v>
      </c>
      <c r="L34" s="119">
        <v>315000</v>
      </c>
      <c r="M34" s="120">
        <v>315114</v>
      </c>
      <c r="N34" s="119">
        <v>464000</v>
      </c>
      <c r="O34" s="120">
        <v>202800</v>
      </c>
      <c r="P34" s="119">
        <f>$H34      +$J34      +$L34      +$N34</f>
        <v>1325000</v>
      </c>
      <c r="Q34" s="120">
        <f>$I34      +$K34      +$M34      +$O34</f>
        <v>1163664</v>
      </c>
      <c r="R34" s="59">
        <f>IF(($L34      =0),0,((($N34      -$L34      )/$L34      )*100))</f>
        <v>47.301587301587297</v>
      </c>
      <c r="S34" s="60">
        <f>IF(($M34      =0),0,((($O34      -$M34      )/$M34      )*100))</f>
        <v>-35.642338963041951</v>
      </c>
      <c r="T34" s="59">
        <f>IF(($E34      =0),0,(($P34      /$E34      )*100))</f>
        <v>92.917251051893416</v>
      </c>
      <c r="U34" s="61">
        <f>IF(($E34      =0),0,(($Q34      /$E34      )*100))</f>
        <v>81.603366058906033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1426000</v>
      </c>
      <c r="C35" s="121">
        <f>C34</f>
        <v>0</v>
      </c>
      <c r="D35" s="121"/>
      <c r="E35" s="121">
        <f>$B35      +$C35      +$D35</f>
        <v>1426000</v>
      </c>
      <c r="F35" s="122">
        <f t="shared" ref="F35:O35" si="17">F34</f>
        <v>1426000</v>
      </c>
      <c r="G35" s="123">
        <f t="shared" si="17"/>
        <v>1426000</v>
      </c>
      <c r="H35" s="122">
        <f t="shared" si="17"/>
        <v>209000</v>
      </c>
      <c r="I35" s="123">
        <f t="shared" si="17"/>
        <v>309200</v>
      </c>
      <c r="J35" s="122">
        <f t="shared" si="17"/>
        <v>337000</v>
      </c>
      <c r="K35" s="123">
        <f t="shared" si="17"/>
        <v>336550</v>
      </c>
      <c r="L35" s="122">
        <f t="shared" si="17"/>
        <v>315000</v>
      </c>
      <c r="M35" s="123">
        <f t="shared" si="17"/>
        <v>315114</v>
      </c>
      <c r="N35" s="122">
        <f t="shared" si="17"/>
        <v>464000</v>
      </c>
      <c r="O35" s="123">
        <f t="shared" si="17"/>
        <v>202800</v>
      </c>
      <c r="P35" s="122">
        <f>$H35      +$J35      +$L35      +$N35</f>
        <v>1325000</v>
      </c>
      <c r="Q35" s="123">
        <f>$I35      +$K35      +$M35      +$O35</f>
        <v>1163664</v>
      </c>
      <c r="R35" s="63">
        <f>IF(($L35      =0),0,((($N35      -$L35      )/$L35      )*100))</f>
        <v>47.301587301587297</v>
      </c>
      <c r="S35" s="64">
        <f>IF(($M35      =0),0,((($O35      -$M35      )/$M35      )*100))</f>
        <v>-35.642338963041951</v>
      </c>
      <c r="T35" s="63">
        <f>IF($E35   =0,0,($P35   /$E35   )*100)</f>
        <v>92.917251051893416</v>
      </c>
      <c r="U35" s="65">
        <f>IF($E35   =0,0,($Q35   /$E35   )*100)</f>
        <v>81.603366058906033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15500000</v>
      </c>
      <c r="C37" s="118"/>
      <c r="D37" s="118"/>
      <c r="E37" s="118">
        <f t="shared" ref="E37:E42" si="18">$B37      +$C37      +$D37</f>
        <v>15500000</v>
      </c>
      <c r="F37" s="119">
        <v>15500000</v>
      </c>
      <c r="G37" s="120">
        <v>15500000</v>
      </c>
      <c r="H37" s="119">
        <v>3732000</v>
      </c>
      <c r="I37" s="120">
        <v>2027482</v>
      </c>
      <c r="J37" s="119">
        <v>6343000</v>
      </c>
      <c r="K37" s="120">
        <v>7659633</v>
      </c>
      <c r="L37" s="119">
        <v>3357000</v>
      </c>
      <c r="M37" s="120">
        <v>4910913</v>
      </c>
      <c r="N37" s="119"/>
      <c r="O37" s="120">
        <v>3146893</v>
      </c>
      <c r="P37" s="119">
        <f t="shared" ref="P37:P42" si="19">$H37      +$J37      +$L37      +$N37</f>
        <v>13432000</v>
      </c>
      <c r="Q37" s="120">
        <f t="shared" ref="Q37:Q42" si="20">$I37      +$K37      +$M37      +$O37</f>
        <v>17744921</v>
      </c>
      <c r="R37" s="59">
        <f t="shared" ref="R37:R42" si="21">IF(($L37      =0),0,((($N37      -$L37      )/$L37      )*100))</f>
        <v>-100</v>
      </c>
      <c r="S37" s="60">
        <f t="shared" ref="S37:S42" si="22">IF(($M37      =0),0,((($O37      -$M37      )/$M37      )*100))</f>
        <v>-35.920408282533209</v>
      </c>
      <c r="T37" s="59">
        <f t="shared" ref="T37:T42" si="23">IF(($E37      =0),0,(($P37      /$E37      )*100))</f>
        <v>86.658064516129031</v>
      </c>
      <c r="U37" s="61">
        <f t="shared" ref="U37:U42" si="24">IF(($E37      =0),0,(($Q37      /$E37      )*100))</f>
        <v>114.48336129032258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57111000</v>
      </c>
      <c r="C38" s="118">
        <v>852000</v>
      </c>
      <c r="D38" s="118"/>
      <c r="E38" s="118">
        <f t="shared" si="18"/>
        <v>57963000</v>
      </c>
      <c r="F38" s="119">
        <v>57111000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>
        <v>3000000</v>
      </c>
      <c r="C40" s="118"/>
      <c r="D40" s="118"/>
      <c r="E40" s="118">
        <f t="shared" si="18"/>
        <v>3000000</v>
      </c>
      <c r="F40" s="119">
        <v>3000000</v>
      </c>
      <c r="G40" s="120">
        <v>1950000</v>
      </c>
      <c r="H40" s="119"/>
      <c r="I40" s="120"/>
      <c r="J40" s="119"/>
      <c r="K40" s="120"/>
      <c r="L40" s="119">
        <v>1295000</v>
      </c>
      <c r="M40" s="120">
        <v>1444147</v>
      </c>
      <c r="N40" s="119"/>
      <c r="O40" s="120"/>
      <c r="P40" s="119">
        <f t="shared" si="19"/>
        <v>1295000</v>
      </c>
      <c r="Q40" s="120">
        <f t="shared" si="20"/>
        <v>1444147</v>
      </c>
      <c r="R40" s="59">
        <f t="shared" si="21"/>
        <v>-100</v>
      </c>
      <c r="S40" s="60">
        <f t="shared" si="22"/>
        <v>-100</v>
      </c>
      <c r="T40" s="59">
        <f t="shared" si="23"/>
        <v>43.166666666666664</v>
      </c>
      <c r="U40" s="61">
        <f t="shared" si="24"/>
        <v>48.138233333333332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75611000</v>
      </c>
      <c r="C42" s="121">
        <f>SUM(C37:C41)</f>
        <v>852000</v>
      </c>
      <c r="D42" s="121"/>
      <c r="E42" s="121">
        <f t="shared" si="18"/>
        <v>76463000</v>
      </c>
      <c r="F42" s="122">
        <f t="shared" ref="F42:O42" si="25">SUM(F37:F41)</f>
        <v>75611000</v>
      </c>
      <c r="G42" s="123">
        <f t="shared" si="25"/>
        <v>17450000</v>
      </c>
      <c r="H42" s="122">
        <f t="shared" si="25"/>
        <v>3732000</v>
      </c>
      <c r="I42" s="123">
        <f t="shared" si="25"/>
        <v>2027482</v>
      </c>
      <c r="J42" s="122">
        <f t="shared" si="25"/>
        <v>6343000</v>
      </c>
      <c r="K42" s="123">
        <f t="shared" si="25"/>
        <v>7659633</v>
      </c>
      <c r="L42" s="122">
        <f t="shared" si="25"/>
        <v>4652000</v>
      </c>
      <c r="M42" s="123">
        <f t="shared" si="25"/>
        <v>6355060</v>
      </c>
      <c r="N42" s="122">
        <f t="shared" si="25"/>
        <v>0</v>
      </c>
      <c r="O42" s="123">
        <f t="shared" si="25"/>
        <v>3146893</v>
      </c>
      <c r="P42" s="122">
        <f t="shared" si="19"/>
        <v>14727000</v>
      </c>
      <c r="Q42" s="123">
        <f t="shared" si="20"/>
        <v>19189068</v>
      </c>
      <c r="R42" s="63">
        <f t="shared" si="21"/>
        <v>-100</v>
      </c>
      <c r="S42" s="64">
        <f t="shared" si="22"/>
        <v>-50.482088288702229</v>
      </c>
      <c r="T42" s="63">
        <f>IF((+$E37+$E40) =0,0,(P42   /(+$E37+$E40) )*100)</f>
        <v>79.605405405405406</v>
      </c>
      <c r="U42" s="65">
        <f>IF((+$E37+$E40) =0,0,(Q42   /(+$E37+$E40) )*100)</f>
        <v>103.72469189189188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30000000</v>
      </c>
      <c r="C53" s="118"/>
      <c r="D53" s="118"/>
      <c r="E53" s="118">
        <f t="shared" si="26"/>
        <v>30000000</v>
      </c>
      <c r="F53" s="119">
        <v>30000000</v>
      </c>
      <c r="G53" s="120">
        <v>30000000</v>
      </c>
      <c r="H53" s="119">
        <v>15000000</v>
      </c>
      <c r="I53" s="120">
        <v>17203162</v>
      </c>
      <c r="J53" s="119">
        <v>14999000</v>
      </c>
      <c r="K53" s="120">
        <v>12796766</v>
      </c>
      <c r="L53" s="119">
        <v>1000</v>
      </c>
      <c r="M53" s="120">
        <v>8085634</v>
      </c>
      <c r="N53" s="119"/>
      <c r="O53" s="120">
        <v>2509140</v>
      </c>
      <c r="P53" s="119">
        <f t="shared" si="27"/>
        <v>30000000</v>
      </c>
      <c r="Q53" s="120">
        <f t="shared" si="28"/>
        <v>40594702</v>
      </c>
      <c r="R53" s="59">
        <f t="shared" si="29"/>
        <v>-100</v>
      </c>
      <c r="S53" s="60">
        <f t="shared" si="30"/>
        <v>-68.967925087878086</v>
      </c>
      <c r="T53" s="59">
        <f t="shared" si="31"/>
        <v>100</v>
      </c>
      <c r="U53" s="61">
        <f t="shared" si="32"/>
        <v>135.31567333333334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30000000</v>
      </c>
      <c r="C55" s="121">
        <f>SUM(C44:C54)</f>
        <v>0</v>
      </c>
      <c r="D55" s="121"/>
      <c r="E55" s="121">
        <f t="shared" si="26"/>
        <v>30000000</v>
      </c>
      <c r="F55" s="122">
        <f t="shared" ref="F55:O55" si="33">SUM(F44:F54)</f>
        <v>30000000</v>
      </c>
      <c r="G55" s="123">
        <f t="shared" si="33"/>
        <v>30000000</v>
      </c>
      <c r="H55" s="122">
        <f t="shared" si="33"/>
        <v>15000000</v>
      </c>
      <c r="I55" s="123">
        <f t="shared" si="33"/>
        <v>17203162</v>
      </c>
      <c r="J55" s="122">
        <f t="shared" si="33"/>
        <v>14999000</v>
      </c>
      <c r="K55" s="123">
        <f t="shared" si="33"/>
        <v>12796766</v>
      </c>
      <c r="L55" s="122">
        <f t="shared" si="33"/>
        <v>1000</v>
      </c>
      <c r="M55" s="123">
        <f t="shared" si="33"/>
        <v>8085634</v>
      </c>
      <c r="N55" s="122">
        <f t="shared" si="33"/>
        <v>0</v>
      </c>
      <c r="O55" s="123">
        <f t="shared" si="33"/>
        <v>2509140</v>
      </c>
      <c r="P55" s="122">
        <f t="shared" si="27"/>
        <v>30000000</v>
      </c>
      <c r="Q55" s="123">
        <f t="shared" si="28"/>
        <v>40594702</v>
      </c>
      <c r="R55" s="63">
        <f t="shared" si="29"/>
        <v>-100</v>
      </c>
      <c r="S55" s="64">
        <f t="shared" si="30"/>
        <v>-68.967925087878086</v>
      </c>
      <c r="T55" s="63">
        <f>IF((+$E45+$E47+$E49+$E50+$E53) =0,0,(P55   /(+$E45+$E47+$E49+$E50+$E53) )*100)</f>
        <v>100</v>
      </c>
      <c r="U55" s="65">
        <f>IF((+$E45+$E47+$E49+$E50+$E53) =0,0,(Q55   /(+$E45+$E47+$E49+$E50+$E53) )*100)</f>
        <v>135.31567333333334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140037000</v>
      </c>
      <c r="C69" s="130">
        <f>SUM(C9:C16,C19:C25,C28:C31,C34,C37:C41,C44:C54,C57:C60,C63:C67)</f>
        <v>852000</v>
      </c>
      <c r="D69" s="130"/>
      <c r="E69" s="130">
        <f t="shared" si="35"/>
        <v>140889000</v>
      </c>
      <c r="F69" s="131">
        <f t="shared" ref="F69:O69" si="43">SUM(F9:F16,F19:F25,F28:F31,F34,F37:F41,F44:F54,F57:F60,F63:F67)</f>
        <v>140037000</v>
      </c>
      <c r="G69" s="132">
        <f t="shared" si="43"/>
        <v>80876000</v>
      </c>
      <c r="H69" s="131">
        <f t="shared" si="43"/>
        <v>37086000</v>
      </c>
      <c r="I69" s="132">
        <f t="shared" si="43"/>
        <v>32592489</v>
      </c>
      <c r="J69" s="131">
        <f t="shared" si="43"/>
        <v>31830000</v>
      </c>
      <c r="K69" s="132">
        <f t="shared" si="43"/>
        <v>37133053</v>
      </c>
      <c r="L69" s="131">
        <f t="shared" si="43"/>
        <v>5139000</v>
      </c>
      <c r="M69" s="132">
        <f t="shared" si="43"/>
        <v>15873360</v>
      </c>
      <c r="N69" s="131">
        <f t="shared" si="43"/>
        <v>3997000</v>
      </c>
      <c r="O69" s="132">
        <f t="shared" si="43"/>
        <v>12821161</v>
      </c>
      <c r="P69" s="131">
        <f t="shared" si="36"/>
        <v>78052000</v>
      </c>
      <c r="Q69" s="132">
        <f t="shared" si="37"/>
        <v>98420063</v>
      </c>
      <c r="R69" s="72">
        <f t="shared" si="38"/>
        <v>-22.222222222222221</v>
      </c>
      <c r="S69" s="73">
        <f t="shared" si="39"/>
        <v>-19.228436827489581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95.271342430974286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120.13287967189903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64053000</v>
      </c>
      <c r="C71" s="118"/>
      <c r="D71" s="118"/>
      <c r="E71" s="118">
        <f>$B71      +$C71      +$D71</f>
        <v>64053000</v>
      </c>
      <c r="F71" s="119">
        <v>64053000</v>
      </c>
      <c r="G71" s="120">
        <v>64053000</v>
      </c>
      <c r="H71" s="119">
        <v>12708000</v>
      </c>
      <c r="I71" s="120">
        <v>9780902</v>
      </c>
      <c r="J71" s="119">
        <v>22527000</v>
      </c>
      <c r="K71" s="120">
        <v>25666046</v>
      </c>
      <c r="L71" s="119">
        <v>16739000</v>
      </c>
      <c r="M71" s="120">
        <v>17118032</v>
      </c>
      <c r="N71" s="119">
        <v>12078000</v>
      </c>
      <c r="O71" s="120">
        <v>10672412</v>
      </c>
      <c r="P71" s="119">
        <f>$H71      +$J71      +$L71      +$N71</f>
        <v>64052000</v>
      </c>
      <c r="Q71" s="120">
        <f>$I71      +$K71      +$M71      +$O71</f>
        <v>63237392</v>
      </c>
      <c r="R71" s="59">
        <f>IF(($L71      =0),0,((($N71      -$L71      )/$L71      )*100))</f>
        <v>-27.845152040145766</v>
      </c>
      <c r="S71" s="60">
        <f>IF(($M71      =0),0,((($O71      -$M71      )/$M71      )*100))</f>
        <v>-37.653977980646374</v>
      </c>
      <c r="T71" s="59">
        <f>IF(($E71      =0),0,(($P71      /$E71      )*100))</f>
        <v>99.998438792874651</v>
      </c>
      <c r="U71" s="61">
        <f>IF(($E71      =0),0,(($Q71      /$E71      )*100))</f>
        <v>98.726666978908099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64053000</v>
      </c>
      <c r="C73" s="127">
        <f>SUM(C71:C72)</f>
        <v>0</v>
      </c>
      <c r="D73" s="127"/>
      <c r="E73" s="127">
        <f>$B73      +$C73      +$D73</f>
        <v>64053000</v>
      </c>
      <c r="F73" s="128">
        <f t="shared" ref="F73:O73" si="44">SUM(F71:F72)</f>
        <v>64053000</v>
      </c>
      <c r="G73" s="129">
        <f t="shared" si="44"/>
        <v>64053000</v>
      </c>
      <c r="H73" s="128">
        <f t="shared" si="44"/>
        <v>12708000</v>
      </c>
      <c r="I73" s="129">
        <f t="shared" si="44"/>
        <v>9780902</v>
      </c>
      <c r="J73" s="128">
        <f t="shared" si="44"/>
        <v>22527000</v>
      </c>
      <c r="K73" s="129">
        <f t="shared" si="44"/>
        <v>25666046</v>
      </c>
      <c r="L73" s="128">
        <f t="shared" si="44"/>
        <v>16739000</v>
      </c>
      <c r="M73" s="129">
        <f t="shared" si="44"/>
        <v>17118032</v>
      </c>
      <c r="N73" s="128">
        <f t="shared" si="44"/>
        <v>12078000</v>
      </c>
      <c r="O73" s="129">
        <f t="shared" si="44"/>
        <v>10672412</v>
      </c>
      <c r="P73" s="128">
        <f>$H73      +$J73      +$L73      +$N73</f>
        <v>64052000</v>
      </c>
      <c r="Q73" s="129">
        <f>$I73      +$K73      +$M73      +$O73</f>
        <v>63237392</v>
      </c>
      <c r="R73" s="68">
        <f>IF(($L73      =0),0,((($N73      -$L73      )/$L73      )*100))</f>
        <v>-27.845152040145766</v>
      </c>
      <c r="S73" s="69">
        <f>IF(($M73      =0),0,((($O73      -$M73      )/$M73      )*100))</f>
        <v>-37.653977980646374</v>
      </c>
      <c r="T73" s="68">
        <f>IF(($E71      =0),0,(($P71      /$E71      )*100))</f>
        <v>99.998438792874651</v>
      </c>
      <c r="U73" s="70">
        <f>IF($E71   =0,0,($Q71   /$E71 )*100)</f>
        <v>98.726666978908099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64053000</v>
      </c>
      <c r="C74" s="130">
        <f>SUM(C71:C72)</f>
        <v>0</v>
      </c>
      <c r="D74" s="130"/>
      <c r="E74" s="130">
        <f>$B74      +$C74      +$D74</f>
        <v>64053000</v>
      </c>
      <c r="F74" s="131">
        <f t="shared" ref="F74:O74" si="45">SUM(F71:F72)</f>
        <v>64053000</v>
      </c>
      <c r="G74" s="132">
        <f t="shared" si="45"/>
        <v>64053000</v>
      </c>
      <c r="H74" s="131">
        <f t="shared" si="45"/>
        <v>12708000</v>
      </c>
      <c r="I74" s="132">
        <f t="shared" si="45"/>
        <v>9780902</v>
      </c>
      <c r="J74" s="131">
        <f t="shared" si="45"/>
        <v>22527000</v>
      </c>
      <c r="K74" s="132">
        <f t="shared" si="45"/>
        <v>25666046</v>
      </c>
      <c r="L74" s="131">
        <f t="shared" si="45"/>
        <v>16739000</v>
      </c>
      <c r="M74" s="132">
        <f t="shared" si="45"/>
        <v>17118032</v>
      </c>
      <c r="N74" s="131">
        <f t="shared" si="45"/>
        <v>12078000</v>
      </c>
      <c r="O74" s="132">
        <f t="shared" si="45"/>
        <v>10672412</v>
      </c>
      <c r="P74" s="131">
        <f>$H74      +$J74      +$L74      +$N74</f>
        <v>64052000</v>
      </c>
      <c r="Q74" s="132">
        <f>$I74      +$K74      +$M74      +$O74</f>
        <v>63237392</v>
      </c>
      <c r="R74" s="72">
        <f>IF(($L74      =0),0,((($N74      -$L74      )/$L74      )*100))</f>
        <v>-27.845152040145766</v>
      </c>
      <c r="S74" s="73">
        <f>IF(($M74      =0),0,((($O74      -$M74      )/$M74      )*100))</f>
        <v>-37.653977980646374</v>
      </c>
      <c r="T74" s="72">
        <f>IF(($E71      =0),0,(($P71      /$E71      )*100))</f>
        <v>99.998438792874651</v>
      </c>
      <c r="U74" s="76">
        <f>IF($E71   =0,0,($Q71   /$E71 )*100)</f>
        <v>98.726666978908099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204090000</v>
      </c>
      <c r="C75" s="130">
        <f>SUM(C9:C16,C19:C25,C28:C31,C34,C37:C41,C44:C54,C57:C60,C63:C67,C71:C72)</f>
        <v>852000</v>
      </c>
      <c r="D75" s="130"/>
      <c r="E75" s="130">
        <f>$B75      +$C75      +$D75</f>
        <v>204942000</v>
      </c>
      <c r="F75" s="131">
        <f t="shared" ref="F75:O75" si="46">SUM(F9:F16,F19:F25,F28:F31,F34,F37:F41,F44:F54,F57:F60,F63:F67,F71:F72)</f>
        <v>204090000</v>
      </c>
      <c r="G75" s="132">
        <f t="shared" si="46"/>
        <v>144929000</v>
      </c>
      <c r="H75" s="131">
        <f t="shared" si="46"/>
        <v>49794000</v>
      </c>
      <c r="I75" s="132">
        <f t="shared" si="46"/>
        <v>42373391</v>
      </c>
      <c r="J75" s="131">
        <f t="shared" si="46"/>
        <v>54357000</v>
      </c>
      <c r="K75" s="132">
        <f t="shared" si="46"/>
        <v>62799099</v>
      </c>
      <c r="L75" s="131">
        <f t="shared" si="46"/>
        <v>21878000</v>
      </c>
      <c r="M75" s="132">
        <f t="shared" si="46"/>
        <v>32991392</v>
      </c>
      <c r="N75" s="131">
        <f t="shared" si="46"/>
        <v>16075000</v>
      </c>
      <c r="O75" s="132">
        <f t="shared" si="46"/>
        <v>23493573</v>
      </c>
      <c r="P75" s="131">
        <f>$H75      +$J75      +$L75      +$N75</f>
        <v>142104000</v>
      </c>
      <c r="Q75" s="132">
        <f>$I75      +$K75      +$M75      +$O75</f>
        <v>161657455</v>
      </c>
      <c r="R75" s="72">
        <f>IF(($L75      =0),0,((($N75      -$L75      )/$L75      )*100))</f>
        <v>-26.524362373160255</v>
      </c>
      <c r="S75" s="73">
        <f>IF(($M75      =0),0,((($O75      -$M75      )/$M75      )*100))</f>
        <v>-28.788779206406325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97.345508600552137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110.74021263332396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145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146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147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148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149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150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151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152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153</v>
      </c>
    </row>
    <row r="118" spans="1:23" x14ac:dyDescent="0.2">
      <c r="A118" s="35" t="s">
        <v>154</v>
      </c>
    </row>
    <row r="119" spans="1:23" x14ac:dyDescent="0.2">
      <c r="A119" s="35" t="s">
        <v>155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156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157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158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O8Z93s2kH+tPaKgJf5KU6XH4yAeDPArFtOH5NZ9Zbh+4X827B281c4BKPVVGsZPeRr44Z2IMYDCm+eFa8ZbEZA==" saltValue="24L9odNVCZMvSXTFJ+fZ3w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116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2000000</v>
      </c>
      <c r="C10" s="118"/>
      <c r="D10" s="118"/>
      <c r="E10" s="118">
        <f t="shared" ref="E10:E17" si="0">$B10      +$C10      +$D10</f>
        <v>2000000</v>
      </c>
      <c r="F10" s="119">
        <v>2000000</v>
      </c>
      <c r="G10" s="120">
        <v>2000000</v>
      </c>
      <c r="H10" s="119"/>
      <c r="I10" s="120">
        <v>2233753</v>
      </c>
      <c r="J10" s="119"/>
      <c r="K10" s="120">
        <v>1236272</v>
      </c>
      <c r="L10" s="119"/>
      <c r="M10" s="120">
        <v>1725346</v>
      </c>
      <c r="N10" s="119"/>
      <c r="O10" s="120">
        <v>1801379</v>
      </c>
      <c r="P10" s="119">
        <f t="shared" ref="P10:P17" si="1">$H10      +$J10      +$L10      +$N10</f>
        <v>0</v>
      </c>
      <c r="Q10" s="120">
        <f t="shared" ref="Q10:Q17" si="2">$I10      +$K10      +$M10      +$O10</f>
        <v>6996750</v>
      </c>
      <c r="R10" s="59">
        <f t="shared" ref="R10:R17" si="3">IF(($L10      =0),0,((($N10      -$L10      )/$L10      )*100))</f>
        <v>0</v>
      </c>
      <c r="S10" s="60">
        <f t="shared" ref="S10:S17" si="4">IF(($M10      =0),0,((($O10      -$M10      )/$M10      )*100))</f>
        <v>4.4068262250006667</v>
      </c>
      <c r="T10" s="59">
        <f t="shared" ref="T10:T17" si="5">IF(($E10      =0),0,(($P10      /$E10      )*100))</f>
        <v>0</v>
      </c>
      <c r="U10" s="61">
        <f t="shared" ref="U10:U17" si="6">IF(($E10      =0),0,(($Q10      /$E10      )*100))</f>
        <v>349.83749999999998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2000000</v>
      </c>
      <c r="C17" s="121">
        <f>SUM(C9:C16)</f>
        <v>0</v>
      </c>
      <c r="D17" s="121"/>
      <c r="E17" s="121">
        <f t="shared" si="0"/>
        <v>2000000</v>
      </c>
      <c r="F17" s="122">
        <f t="shared" ref="F17:O17" si="7">SUM(F9:F16)</f>
        <v>2000000</v>
      </c>
      <c r="G17" s="123">
        <f t="shared" si="7"/>
        <v>2000000</v>
      </c>
      <c r="H17" s="122">
        <f t="shared" si="7"/>
        <v>0</v>
      </c>
      <c r="I17" s="123">
        <f t="shared" si="7"/>
        <v>2233753</v>
      </c>
      <c r="J17" s="122">
        <f t="shared" si="7"/>
        <v>0</v>
      </c>
      <c r="K17" s="123">
        <f t="shared" si="7"/>
        <v>1236272</v>
      </c>
      <c r="L17" s="122">
        <f t="shared" si="7"/>
        <v>0</v>
      </c>
      <c r="M17" s="123">
        <f t="shared" si="7"/>
        <v>1725346</v>
      </c>
      <c r="N17" s="122">
        <f t="shared" si="7"/>
        <v>0</v>
      </c>
      <c r="O17" s="123">
        <f t="shared" si="7"/>
        <v>1801379</v>
      </c>
      <c r="P17" s="122">
        <f t="shared" si="1"/>
        <v>0</v>
      </c>
      <c r="Q17" s="123">
        <f t="shared" si="2"/>
        <v>6996750</v>
      </c>
      <c r="R17" s="63">
        <f t="shared" si="3"/>
        <v>0</v>
      </c>
      <c r="S17" s="64">
        <f t="shared" si="4"/>
        <v>4.4068262250006667</v>
      </c>
      <c r="T17" s="63">
        <f>IF((SUM($E9:$E14))=0,0,(P17/(SUM($E9:$E14))*100))</f>
        <v>0</v>
      </c>
      <c r="U17" s="65">
        <f>IF((SUM($E9:$E14))=0,0,(Q17/(SUM($E9:$E14))*100))</f>
        <v>349.83749999999998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1378000</v>
      </c>
      <c r="C34" s="118"/>
      <c r="D34" s="118"/>
      <c r="E34" s="118">
        <f>$B34      +$C34      +$D34</f>
        <v>1378000</v>
      </c>
      <c r="F34" s="119">
        <v>1378000</v>
      </c>
      <c r="G34" s="120">
        <v>1378000</v>
      </c>
      <c r="H34" s="119">
        <v>118000</v>
      </c>
      <c r="I34" s="120">
        <v>351543</v>
      </c>
      <c r="J34" s="119">
        <v>500000</v>
      </c>
      <c r="K34" s="120">
        <v>345391</v>
      </c>
      <c r="L34" s="119">
        <v>560000</v>
      </c>
      <c r="M34" s="120">
        <v>894623</v>
      </c>
      <c r="N34" s="119">
        <v>83000</v>
      </c>
      <c r="O34" s="120">
        <v>501967</v>
      </c>
      <c r="P34" s="119">
        <f>$H34      +$J34      +$L34      +$N34</f>
        <v>1261000</v>
      </c>
      <c r="Q34" s="120">
        <f>$I34      +$K34      +$M34      +$O34</f>
        <v>2093524</v>
      </c>
      <c r="R34" s="59">
        <f>IF(($L34      =0),0,((($N34      -$L34      )/$L34      )*100))</f>
        <v>-85.178571428571431</v>
      </c>
      <c r="S34" s="60">
        <f>IF(($M34      =0),0,((($O34      -$M34      )/$M34      )*100))</f>
        <v>-43.890666794839838</v>
      </c>
      <c r="T34" s="59">
        <f>IF(($E34      =0),0,(($P34      /$E34      )*100))</f>
        <v>91.509433962264154</v>
      </c>
      <c r="U34" s="61">
        <f>IF(($E34      =0),0,(($Q34      /$E34      )*100))</f>
        <v>151.92481857764878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1378000</v>
      </c>
      <c r="C35" s="121">
        <f>C34</f>
        <v>0</v>
      </c>
      <c r="D35" s="121"/>
      <c r="E35" s="121">
        <f>$B35      +$C35      +$D35</f>
        <v>1378000</v>
      </c>
      <c r="F35" s="122">
        <f t="shared" ref="F35:O35" si="17">F34</f>
        <v>1378000</v>
      </c>
      <c r="G35" s="123">
        <f t="shared" si="17"/>
        <v>1378000</v>
      </c>
      <c r="H35" s="122">
        <f t="shared" si="17"/>
        <v>118000</v>
      </c>
      <c r="I35" s="123">
        <f t="shared" si="17"/>
        <v>351543</v>
      </c>
      <c r="J35" s="122">
        <f t="shared" si="17"/>
        <v>500000</v>
      </c>
      <c r="K35" s="123">
        <f t="shared" si="17"/>
        <v>345391</v>
      </c>
      <c r="L35" s="122">
        <f t="shared" si="17"/>
        <v>560000</v>
      </c>
      <c r="M35" s="123">
        <f t="shared" si="17"/>
        <v>894623</v>
      </c>
      <c r="N35" s="122">
        <f t="shared" si="17"/>
        <v>83000</v>
      </c>
      <c r="O35" s="123">
        <f t="shared" si="17"/>
        <v>501967</v>
      </c>
      <c r="P35" s="122">
        <f>$H35      +$J35      +$L35      +$N35</f>
        <v>1261000</v>
      </c>
      <c r="Q35" s="123">
        <f>$I35      +$K35      +$M35      +$O35</f>
        <v>2093524</v>
      </c>
      <c r="R35" s="63">
        <f>IF(($L35      =0),0,((($N35      -$L35      )/$L35      )*100))</f>
        <v>-85.178571428571431</v>
      </c>
      <c r="S35" s="64">
        <f>IF(($M35      =0),0,((($O35      -$M35      )/$M35      )*100))</f>
        <v>-43.890666794839838</v>
      </c>
      <c r="T35" s="63">
        <f>IF($E35   =0,0,($P35   /$E35   )*100)</f>
        <v>91.509433962264154</v>
      </c>
      <c r="U35" s="65">
        <f>IF($E35   =0,0,($Q35   /$E35   )*100)</f>
        <v>151.92481857764878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>
        <v>242000</v>
      </c>
      <c r="D38" s="118"/>
      <c r="E38" s="118">
        <f t="shared" si="18"/>
        <v>242000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0</v>
      </c>
      <c r="C42" s="121">
        <f>SUM(C37:C41)</f>
        <v>242000</v>
      </c>
      <c r="D42" s="121"/>
      <c r="E42" s="121">
        <f t="shared" si="18"/>
        <v>242000</v>
      </c>
      <c r="F42" s="122">
        <f t="shared" ref="F42:O42" si="25">SUM(F37:F41)</f>
        <v>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10392000</v>
      </c>
      <c r="C53" s="118"/>
      <c r="D53" s="118"/>
      <c r="E53" s="118">
        <f t="shared" si="26"/>
        <v>10392000</v>
      </c>
      <c r="F53" s="119">
        <v>10392000</v>
      </c>
      <c r="G53" s="120">
        <v>10392000</v>
      </c>
      <c r="H53" s="119">
        <v>4381000</v>
      </c>
      <c r="I53" s="120">
        <v>4019835</v>
      </c>
      <c r="J53" s="119">
        <v>3933000</v>
      </c>
      <c r="K53" s="120">
        <v>3598905</v>
      </c>
      <c r="L53" s="119">
        <v>2078000</v>
      </c>
      <c r="M53" s="120">
        <v>2548546</v>
      </c>
      <c r="N53" s="119"/>
      <c r="O53" s="120">
        <v>1000133</v>
      </c>
      <c r="P53" s="119">
        <f t="shared" si="27"/>
        <v>10392000</v>
      </c>
      <c r="Q53" s="120">
        <f t="shared" si="28"/>
        <v>11167419</v>
      </c>
      <c r="R53" s="59">
        <f t="shared" si="29"/>
        <v>-100</v>
      </c>
      <c r="S53" s="60">
        <f t="shared" si="30"/>
        <v>-60.756721675810446</v>
      </c>
      <c r="T53" s="59">
        <f t="shared" si="31"/>
        <v>100</v>
      </c>
      <c r="U53" s="61">
        <f t="shared" si="32"/>
        <v>107.46169168591224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10392000</v>
      </c>
      <c r="C55" s="121">
        <f>SUM(C44:C54)</f>
        <v>0</v>
      </c>
      <c r="D55" s="121"/>
      <c r="E55" s="121">
        <f t="shared" si="26"/>
        <v>10392000</v>
      </c>
      <c r="F55" s="122">
        <f t="shared" ref="F55:O55" si="33">SUM(F44:F54)</f>
        <v>10392000</v>
      </c>
      <c r="G55" s="123">
        <f t="shared" si="33"/>
        <v>10392000</v>
      </c>
      <c r="H55" s="122">
        <f t="shared" si="33"/>
        <v>4381000</v>
      </c>
      <c r="I55" s="123">
        <f t="shared" si="33"/>
        <v>4019835</v>
      </c>
      <c r="J55" s="122">
        <f t="shared" si="33"/>
        <v>3933000</v>
      </c>
      <c r="K55" s="123">
        <f t="shared" si="33"/>
        <v>3598905</v>
      </c>
      <c r="L55" s="122">
        <f t="shared" si="33"/>
        <v>2078000</v>
      </c>
      <c r="M55" s="123">
        <f t="shared" si="33"/>
        <v>2548546</v>
      </c>
      <c r="N55" s="122">
        <f t="shared" si="33"/>
        <v>0</v>
      </c>
      <c r="O55" s="123">
        <f t="shared" si="33"/>
        <v>1000133</v>
      </c>
      <c r="P55" s="122">
        <f t="shared" si="27"/>
        <v>10392000</v>
      </c>
      <c r="Q55" s="123">
        <f t="shared" si="28"/>
        <v>11167419</v>
      </c>
      <c r="R55" s="63">
        <f t="shared" si="29"/>
        <v>-100</v>
      </c>
      <c r="S55" s="64">
        <f t="shared" si="30"/>
        <v>-60.756721675810446</v>
      </c>
      <c r="T55" s="63">
        <f>IF((+$E45+$E47+$E49+$E50+$E53) =0,0,(P55   /(+$E45+$E47+$E49+$E50+$E53) )*100)</f>
        <v>100</v>
      </c>
      <c r="U55" s="65">
        <f>IF((+$E45+$E47+$E49+$E50+$E53) =0,0,(Q55   /(+$E45+$E47+$E49+$E50+$E53) )*100)</f>
        <v>107.46169168591224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13770000</v>
      </c>
      <c r="C69" s="130">
        <f>SUM(C9:C16,C19:C25,C28:C31,C34,C37:C41,C44:C54,C57:C60,C63:C67)</f>
        <v>242000</v>
      </c>
      <c r="D69" s="130"/>
      <c r="E69" s="130">
        <f t="shared" si="35"/>
        <v>14012000</v>
      </c>
      <c r="F69" s="131">
        <f t="shared" ref="F69:O69" si="43">SUM(F9:F16,F19:F25,F28:F31,F34,F37:F41,F44:F54,F57:F60,F63:F67)</f>
        <v>13770000</v>
      </c>
      <c r="G69" s="132">
        <f t="shared" si="43"/>
        <v>13770000</v>
      </c>
      <c r="H69" s="131">
        <f t="shared" si="43"/>
        <v>4499000</v>
      </c>
      <c r="I69" s="132">
        <f t="shared" si="43"/>
        <v>6605131</v>
      </c>
      <c r="J69" s="131">
        <f t="shared" si="43"/>
        <v>4433000</v>
      </c>
      <c r="K69" s="132">
        <f t="shared" si="43"/>
        <v>5180568</v>
      </c>
      <c r="L69" s="131">
        <f t="shared" si="43"/>
        <v>2638000</v>
      </c>
      <c r="M69" s="132">
        <f t="shared" si="43"/>
        <v>5168515</v>
      </c>
      <c r="N69" s="131">
        <f t="shared" si="43"/>
        <v>83000</v>
      </c>
      <c r="O69" s="132">
        <f t="shared" si="43"/>
        <v>3303479</v>
      </c>
      <c r="P69" s="131">
        <f t="shared" si="36"/>
        <v>11653000</v>
      </c>
      <c r="Q69" s="132">
        <f t="shared" si="37"/>
        <v>20257693</v>
      </c>
      <c r="R69" s="72">
        <f t="shared" si="38"/>
        <v>-96.85367702805155</v>
      </c>
      <c r="S69" s="73">
        <f t="shared" si="39"/>
        <v>-36.084562006688579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84.625998547567178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147.11469135802469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13559000</v>
      </c>
      <c r="C71" s="118"/>
      <c r="D71" s="118"/>
      <c r="E71" s="118">
        <f>$B71      +$C71      +$D71</f>
        <v>13559000</v>
      </c>
      <c r="F71" s="119">
        <v>13559000</v>
      </c>
      <c r="G71" s="120">
        <v>13559000</v>
      </c>
      <c r="H71" s="119">
        <v>13295000</v>
      </c>
      <c r="I71" s="120">
        <v>12687815</v>
      </c>
      <c r="J71" s="119">
        <v>264000</v>
      </c>
      <c r="K71" s="120">
        <v>430478</v>
      </c>
      <c r="L71" s="119"/>
      <c r="M71" s="120"/>
      <c r="N71" s="119"/>
      <c r="O71" s="120">
        <v>-289612</v>
      </c>
      <c r="P71" s="119">
        <f>$H71      +$J71      +$L71      +$N71</f>
        <v>13559000</v>
      </c>
      <c r="Q71" s="120">
        <f>$I71      +$K71      +$M71      +$O71</f>
        <v>12828681</v>
      </c>
      <c r="R71" s="59">
        <f>IF(($L71      =0),0,((($N71      -$L71      )/$L71      )*100))</f>
        <v>0</v>
      </c>
      <c r="S71" s="60">
        <f>IF(($M71      =0),0,((($O71      -$M71      )/$M71      )*100))</f>
        <v>0</v>
      </c>
      <c r="T71" s="59">
        <f>IF(($E71      =0),0,(($P71      /$E71      )*100))</f>
        <v>100</v>
      </c>
      <c r="U71" s="61">
        <f>IF(($E71      =0),0,(($Q71      /$E71      )*100))</f>
        <v>94.613769452024485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13559000</v>
      </c>
      <c r="C73" s="127">
        <f>SUM(C71:C72)</f>
        <v>0</v>
      </c>
      <c r="D73" s="127"/>
      <c r="E73" s="127">
        <f>$B73      +$C73      +$D73</f>
        <v>13559000</v>
      </c>
      <c r="F73" s="128">
        <f t="shared" ref="F73:O73" si="44">SUM(F71:F72)</f>
        <v>13559000</v>
      </c>
      <c r="G73" s="129">
        <f t="shared" si="44"/>
        <v>13559000</v>
      </c>
      <c r="H73" s="128">
        <f t="shared" si="44"/>
        <v>13295000</v>
      </c>
      <c r="I73" s="129">
        <f t="shared" si="44"/>
        <v>12687815</v>
      </c>
      <c r="J73" s="128">
        <f t="shared" si="44"/>
        <v>264000</v>
      </c>
      <c r="K73" s="129">
        <f t="shared" si="44"/>
        <v>430478</v>
      </c>
      <c r="L73" s="128">
        <f t="shared" si="44"/>
        <v>0</v>
      </c>
      <c r="M73" s="129">
        <f t="shared" si="44"/>
        <v>0</v>
      </c>
      <c r="N73" s="128">
        <f t="shared" si="44"/>
        <v>0</v>
      </c>
      <c r="O73" s="129">
        <f t="shared" si="44"/>
        <v>-289612</v>
      </c>
      <c r="P73" s="128">
        <f>$H73      +$J73      +$L73      +$N73</f>
        <v>13559000</v>
      </c>
      <c r="Q73" s="129">
        <f>$I73      +$K73      +$M73      +$O73</f>
        <v>12828681</v>
      </c>
      <c r="R73" s="68">
        <f>IF(($L73      =0),0,((($N73      -$L73      )/$L73      )*100))</f>
        <v>0</v>
      </c>
      <c r="S73" s="69">
        <f>IF(($M73      =0),0,((($O73      -$M73      )/$M73      )*100))</f>
        <v>0</v>
      </c>
      <c r="T73" s="68">
        <f>IF(($E71      =0),0,(($P71      /$E71      )*100))</f>
        <v>100</v>
      </c>
      <c r="U73" s="70">
        <f>IF($E71   =0,0,($Q71   /$E71 )*100)</f>
        <v>94.613769452024485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13559000</v>
      </c>
      <c r="C74" s="130">
        <f>SUM(C71:C72)</f>
        <v>0</v>
      </c>
      <c r="D74" s="130"/>
      <c r="E74" s="130">
        <f>$B74      +$C74      +$D74</f>
        <v>13559000</v>
      </c>
      <c r="F74" s="131">
        <f t="shared" ref="F74:O74" si="45">SUM(F71:F72)</f>
        <v>13559000</v>
      </c>
      <c r="G74" s="132">
        <f t="shared" si="45"/>
        <v>13559000</v>
      </c>
      <c r="H74" s="131">
        <f t="shared" si="45"/>
        <v>13295000</v>
      </c>
      <c r="I74" s="132">
        <f t="shared" si="45"/>
        <v>12687815</v>
      </c>
      <c r="J74" s="131">
        <f t="shared" si="45"/>
        <v>264000</v>
      </c>
      <c r="K74" s="132">
        <f t="shared" si="45"/>
        <v>430478</v>
      </c>
      <c r="L74" s="131">
        <f t="shared" si="45"/>
        <v>0</v>
      </c>
      <c r="M74" s="132">
        <f t="shared" si="45"/>
        <v>0</v>
      </c>
      <c r="N74" s="131">
        <f t="shared" si="45"/>
        <v>0</v>
      </c>
      <c r="O74" s="132">
        <f t="shared" si="45"/>
        <v>-289612</v>
      </c>
      <c r="P74" s="131">
        <f>$H74      +$J74      +$L74      +$N74</f>
        <v>13559000</v>
      </c>
      <c r="Q74" s="132">
        <f>$I74      +$K74      +$M74      +$O74</f>
        <v>12828681</v>
      </c>
      <c r="R74" s="72">
        <f>IF(($L74      =0),0,((($N74      -$L74      )/$L74      )*100))</f>
        <v>0</v>
      </c>
      <c r="S74" s="73">
        <f>IF(($M74      =0),0,((($O74      -$M74      )/$M74      )*100))</f>
        <v>0</v>
      </c>
      <c r="T74" s="72">
        <f>IF(($E71      =0),0,(($P71      /$E71      )*100))</f>
        <v>100</v>
      </c>
      <c r="U74" s="76">
        <f>IF($E71   =0,0,($Q71   /$E71 )*100)</f>
        <v>94.613769452024485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27329000</v>
      </c>
      <c r="C75" s="130">
        <f>SUM(C9:C16,C19:C25,C28:C31,C34,C37:C41,C44:C54,C57:C60,C63:C67,C71:C72)</f>
        <v>242000</v>
      </c>
      <c r="D75" s="130"/>
      <c r="E75" s="130">
        <f>$B75      +$C75      +$D75</f>
        <v>27571000</v>
      </c>
      <c r="F75" s="131">
        <f t="shared" ref="F75:O75" si="46">SUM(F9:F16,F19:F25,F28:F31,F34,F37:F41,F44:F54,F57:F60,F63:F67,F71:F72)</f>
        <v>27329000</v>
      </c>
      <c r="G75" s="132">
        <f t="shared" si="46"/>
        <v>27329000</v>
      </c>
      <c r="H75" s="131">
        <f t="shared" si="46"/>
        <v>17794000</v>
      </c>
      <c r="I75" s="132">
        <f t="shared" si="46"/>
        <v>19292946</v>
      </c>
      <c r="J75" s="131">
        <f t="shared" si="46"/>
        <v>4697000</v>
      </c>
      <c r="K75" s="132">
        <f t="shared" si="46"/>
        <v>5611046</v>
      </c>
      <c r="L75" s="131">
        <f t="shared" si="46"/>
        <v>2638000</v>
      </c>
      <c r="M75" s="132">
        <f t="shared" si="46"/>
        <v>5168515</v>
      </c>
      <c r="N75" s="131">
        <f t="shared" si="46"/>
        <v>83000</v>
      </c>
      <c r="O75" s="132">
        <f t="shared" si="46"/>
        <v>3013867</v>
      </c>
      <c r="P75" s="131">
        <f>$H75      +$J75      +$L75      +$N75</f>
        <v>25212000</v>
      </c>
      <c r="Q75" s="132">
        <f>$I75      +$K75      +$M75      +$O75</f>
        <v>33086374</v>
      </c>
      <c r="R75" s="72">
        <f>IF(($L75      =0),0,((($N75      -$L75      )/$L75      )*100))</f>
        <v>-96.85367702805155</v>
      </c>
      <c r="S75" s="73">
        <f>IF(($M75      =0),0,((($O75      -$M75      )/$M75      )*100))</f>
        <v>-41.687950987856283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92.253649968897506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121.06690328954591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145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146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147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148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149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150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151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152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153</v>
      </c>
    </row>
    <row r="118" spans="1:23" x14ac:dyDescent="0.2">
      <c r="A118" s="35" t="s">
        <v>154</v>
      </c>
    </row>
    <row r="119" spans="1:23" x14ac:dyDescent="0.2">
      <c r="A119" s="35" t="s">
        <v>155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156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157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158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YHjMSPNLtWjUGi3hui79ZGZE76f3ns5vrYNsfcMx4FFFy9q/7k2DOhwqgF8ugNkgR977kLQtioumgsk6ZkrPsg==" saltValue="/0bCTzFhHvP/EGK90yJhRA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117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1000000</v>
      </c>
      <c r="C10" s="118"/>
      <c r="D10" s="118"/>
      <c r="E10" s="118">
        <f t="shared" ref="E10:E17" si="0">$B10      +$C10      +$D10</f>
        <v>1000000</v>
      </c>
      <c r="F10" s="119">
        <v>1000000</v>
      </c>
      <c r="G10" s="120">
        <v>1000000</v>
      </c>
      <c r="H10" s="119">
        <v>126000</v>
      </c>
      <c r="I10" s="120">
        <v>85000</v>
      </c>
      <c r="J10" s="119">
        <v>379000</v>
      </c>
      <c r="K10" s="120">
        <v>379512</v>
      </c>
      <c r="L10" s="119">
        <v>126000</v>
      </c>
      <c r="M10" s="120">
        <v>127500</v>
      </c>
      <c r="N10" s="119">
        <v>365000</v>
      </c>
      <c r="O10" s="120">
        <v>365488</v>
      </c>
      <c r="P10" s="119">
        <f t="shared" ref="P10:P17" si="1">$H10      +$J10      +$L10      +$N10</f>
        <v>996000</v>
      </c>
      <c r="Q10" s="120">
        <f t="shared" ref="Q10:Q17" si="2">$I10      +$K10      +$M10      +$O10</f>
        <v>957500</v>
      </c>
      <c r="R10" s="59">
        <f t="shared" ref="R10:R17" si="3">IF(($L10      =0),0,((($N10      -$L10      )/$L10      )*100))</f>
        <v>189.68253968253967</v>
      </c>
      <c r="S10" s="60">
        <f t="shared" ref="S10:S17" si="4">IF(($M10      =0),0,((($O10      -$M10      )/$M10      )*100))</f>
        <v>186.65725490196078</v>
      </c>
      <c r="T10" s="59">
        <f t="shared" ref="T10:T17" si="5">IF(($E10      =0),0,(($P10      /$E10      )*100))</f>
        <v>99.6</v>
      </c>
      <c r="U10" s="61">
        <f t="shared" ref="U10:U17" si="6">IF(($E10      =0),0,(($Q10      /$E10      )*100))</f>
        <v>95.75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>
        <v>4700000</v>
      </c>
      <c r="C11" s="118"/>
      <c r="D11" s="118"/>
      <c r="E11" s="118">
        <f t="shared" si="0"/>
        <v>4700000</v>
      </c>
      <c r="F11" s="119">
        <v>4700000</v>
      </c>
      <c r="G11" s="120">
        <v>4700000</v>
      </c>
      <c r="H11" s="119">
        <v>1439000</v>
      </c>
      <c r="I11" s="120">
        <v>662595</v>
      </c>
      <c r="J11" s="119">
        <v>906000</v>
      </c>
      <c r="K11" s="120">
        <v>891864</v>
      </c>
      <c r="L11" s="119">
        <v>790000</v>
      </c>
      <c r="M11" s="120">
        <v>1172455</v>
      </c>
      <c r="N11" s="119">
        <v>1179000</v>
      </c>
      <c r="O11" s="120">
        <v>1179768</v>
      </c>
      <c r="P11" s="119">
        <f t="shared" si="1"/>
        <v>4314000</v>
      </c>
      <c r="Q11" s="120">
        <f t="shared" si="2"/>
        <v>3906682</v>
      </c>
      <c r="R11" s="59">
        <f t="shared" si="3"/>
        <v>49.240506329113927</v>
      </c>
      <c r="S11" s="60">
        <f t="shared" si="4"/>
        <v>0.62373395993876091</v>
      </c>
      <c r="T11" s="59">
        <f t="shared" si="5"/>
        <v>91.787234042553195</v>
      </c>
      <c r="U11" s="61">
        <f t="shared" si="6"/>
        <v>83.120893617021281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5700000</v>
      </c>
      <c r="C17" s="121">
        <f>SUM(C9:C16)</f>
        <v>0</v>
      </c>
      <c r="D17" s="121"/>
      <c r="E17" s="121">
        <f t="shared" si="0"/>
        <v>5700000</v>
      </c>
      <c r="F17" s="122">
        <f t="shared" ref="F17:O17" si="7">SUM(F9:F16)</f>
        <v>5700000</v>
      </c>
      <c r="G17" s="123">
        <f t="shared" si="7"/>
        <v>5700000</v>
      </c>
      <c r="H17" s="122">
        <f t="shared" si="7"/>
        <v>1565000</v>
      </c>
      <c r="I17" s="123">
        <f t="shared" si="7"/>
        <v>747595</v>
      </c>
      <c r="J17" s="122">
        <f t="shared" si="7"/>
        <v>1285000</v>
      </c>
      <c r="K17" s="123">
        <f t="shared" si="7"/>
        <v>1271376</v>
      </c>
      <c r="L17" s="122">
        <f t="shared" si="7"/>
        <v>916000</v>
      </c>
      <c r="M17" s="123">
        <f t="shared" si="7"/>
        <v>1299955</v>
      </c>
      <c r="N17" s="122">
        <f t="shared" si="7"/>
        <v>1544000</v>
      </c>
      <c r="O17" s="123">
        <f t="shared" si="7"/>
        <v>1545256</v>
      </c>
      <c r="P17" s="122">
        <f t="shared" si="1"/>
        <v>5310000</v>
      </c>
      <c r="Q17" s="123">
        <f t="shared" si="2"/>
        <v>4864182</v>
      </c>
      <c r="R17" s="63">
        <f t="shared" si="3"/>
        <v>68.558951965065503</v>
      </c>
      <c r="S17" s="64">
        <f t="shared" si="4"/>
        <v>18.869960883261346</v>
      </c>
      <c r="T17" s="63">
        <f>IF((SUM($E9:$E14))=0,0,(P17/(SUM($E9:$E14))*100))</f>
        <v>93.15789473684211</v>
      </c>
      <c r="U17" s="65">
        <f>IF((SUM($E9:$E14))=0,0,(Q17/(SUM($E9:$E14))*100))</f>
        <v>85.33652631578947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>
        <v>2325000</v>
      </c>
      <c r="C31" s="118"/>
      <c r="D31" s="118"/>
      <c r="E31" s="118">
        <f>$B31      +$C31      +$D31</f>
        <v>2325000</v>
      </c>
      <c r="F31" s="119">
        <v>2325000</v>
      </c>
      <c r="G31" s="120">
        <v>2325000</v>
      </c>
      <c r="H31" s="119">
        <v>667000</v>
      </c>
      <c r="I31" s="120">
        <v>187044</v>
      </c>
      <c r="J31" s="119">
        <v>487000</v>
      </c>
      <c r="K31" s="120">
        <v>487225</v>
      </c>
      <c r="L31" s="119">
        <v>459000</v>
      </c>
      <c r="M31" s="120">
        <v>449263</v>
      </c>
      <c r="N31" s="119">
        <v>712000</v>
      </c>
      <c r="O31" s="120">
        <v>721160</v>
      </c>
      <c r="P31" s="119">
        <f>$H31      +$J31      +$L31      +$N31</f>
        <v>2325000</v>
      </c>
      <c r="Q31" s="120">
        <f>$I31      +$K31      +$M31      +$O31</f>
        <v>1844692</v>
      </c>
      <c r="R31" s="59">
        <f>IF(($L31      =0),0,((($N31      -$L31      )/$L31      )*100))</f>
        <v>55.119825708061001</v>
      </c>
      <c r="S31" s="60">
        <f>IF(($M31      =0),0,((($O31      -$M31      )/$M31      )*100))</f>
        <v>60.520674972121</v>
      </c>
      <c r="T31" s="59">
        <f>IF(($E31      =0),0,(($P31      /$E31      )*100))</f>
        <v>100</v>
      </c>
      <c r="U31" s="61">
        <f>IF(($E31      =0),0,(($Q31      /$E31      )*100))</f>
        <v>79.34159139784947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2325000</v>
      </c>
      <c r="C32" s="121">
        <f>SUM(C28:C31)</f>
        <v>0</v>
      </c>
      <c r="D32" s="121"/>
      <c r="E32" s="121">
        <f>$B32      +$C32      +$D32</f>
        <v>2325000</v>
      </c>
      <c r="F32" s="122">
        <f t="shared" ref="F32:O32" si="16">SUM(F28:F31)</f>
        <v>2325000</v>
      </c>
      <c r="G32" s="123">
        <f t="shared" si="16"/>
        <v>2325000</v>
      </c>
      <c r="H32" s="122">
        <f t="shared" si="16"/>
        <v>667000</v>
      </c>
      <c r="I32" s="123">
        <f t="shared" si="16"/>
        <v>187044</v>
      </c>
      <c r="J32" s="122">
        <f t="shared" si="16"/>
        <v>487000</v>
      </c>
      <c r="K32" s="123">
        <f t="shared" si="16"/>
        <v>487225</v>
      </c>
      <c r="L32" s="122">
        <f t="shared" si="16"/>
        <v>459000</v>
      </c>
      <c r="M32" s="123">
        <f t="shared" si="16"/>
        <v>449263</v>
      </c>
      <c r="N32" s="122">
        <f t="shared" si="16"/>
        <v>712000</v>
      </c>
      <c r="O32" s="123">
        <f t="shared" si="16"/>
        <v>721160</v>
      </c>
      <c r="P32" s="122">
        <f>$H32      +$J32      +$L32      +$N32</f>
        <v>2325000</v>
      </c>
      <c r="Q32" s="123">
        <f>$I32      +$K32      +$M32      +$O32</f>
        <v>1844692</v>
      </c>
      <c r="R32" s="63">
        <f>IF(($L32      =0),0,((($N32      -$L32      )/$L32      )*100))</f>
        <v>55.119825708061001</v>
      </c>
      <c r="S32" s="64">
        <f>IF(($M32      =0),0,((($O32      -$M32      )/$M32      )*100))</f>
        <v>60.520674972121</v>
      </c>
      <c r="T32" s="63">
        <f>IF($E32   =0,0,($P32   /$E32   )*100)</f>
        <v>100</v>
      </c>
      <c r="U32" s="65">
        <f>IF($E32   =0,0,($Q32   /$E32   )*100)</f>
        <v>79.34159139784947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/>
      <c r="C34" s="118"/>
      <c r="D34" s="118"/>
      <c r="E34" s="118">
        <f>$B34      +$C34      +$D34</f>
        <v>0</v>
      </c>
      <c r="F34" s="119"/>
      <c r="G34" s="120"/>
      <c r="H34" s="119"/>
      <c r="I34" s="120"/>
      <c r="J34" s="119"/>
      <c r="K34" s="120"/>
      <c r="L34" s="119"/>
      <c r="M34" s="120"/>
      <c r="N34" s="119"/>
      <c r="O34" s="120"/>
      <c r="P34" s="119">
        <f>$H34      +$J34      +$L34      +$N34</f>
        <v>0</v>
      </c>
      <c r="Q34" s="120">
        <f>$I34      +$K34      +$M34      +$O34</f>
        <v>0</v>
      </c>
      <c r="R34" s="59">
        <f>IF(($L34      =0),0,((($N34      -$L34      )/$L34      )*100))</f>
        <v>0</v>
      </c>
      <c r="S34" s="60">
        <f>IF(($M34      =0),0,((($O34      -$M34      )/$M34      )*100))</f>
        <v>0</v>
      </c>
      <c r="T34" s="59">
        <f>IF(($E34      =0),0,(($P34      /$E34      )*100))</f>
        <v>0</v>
      </c>
      <c r="U34" s="61">
        <f>IF(($E34      =0),0,(($Q34      /$E34      )*100))</f>
        <v>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0</v>
      </c>
      <c r="C35" s="121">
        <f>C34</f>
        <v>0</v>
      </c>
      <c r="D35" s="121"/>
      <c r="E35" s="121">
        <f>$B35      +$C35      +$D35</f>
        <v>0</v>
      </c>
      <c r="F35" s="122">
        <f t="shared" ref="F35:O35" si="17">F34</f>
        <v>0</v>
      </c>
      <c r="G35" s="123">
        <f t="shared" si="17"/>
        <v>0</v>
      </c>
      <c r="H35" s="122">
        <f t="shared" si="17"/>
        <v>0</v>
      </c>
      <c r="I35" s="123">
        <f t="shared" si="17"/>
        <v>0</v>
      </c>
      <c r="J35" s="122">
        <f t="shared" si="17"/>
        <v>0</v>
      </c>
      <c r="K35" s="123">
        <f t="shared" si="17"/>
        <v>0</v>
      </c>
      <c r="L35" s="122">
        <f t="shared" si="17"/>
        <v>0</v>
      </c>
      <c r="M35" s="123">
        <f t="shared" si="17"/>
        <v>0</v>
      </c>
      <c r="N35" s="122">
        <f t="shared" si="17"/>
        <v>0</v>
      </c>
      <c r="O35" s="123">
        <f t="shared" si="17"/>
        <v>0</v>
      </c>
      <c r="P35" s="122">
        <f>$H35      +$J35      +$L35      +$N35</f>
        <v>0</v>
      </c>
      <c r="Q35" s="123">
        <f>$I35      +$K35      +$M35      +$O35</f>
        <v>0</v>
      </c>
      <c r="R35" s="63">
        <f>IF(($L35      =0),0,((($N35      -$L35      )/$L35      )*100))</f>
        <v>0</v>
      </c>
      <c r="S35" s="64">
        <f>IF(($M35      =0),0,((($O35      -$M35      )/$M35      )*100))</f>
        <v>0</v>
      </c>
      <c r="T35" s="63">
        <f>IF($E35   =0,0,($P35   /$E35   )*100)</f>
        <v>0</v>
      </c>
      <c r="U35" s="65">
        <f>IF($E35   =0,0,($Q35   /$E35   )*100)</f>
        <v>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0</v>
      </c>
      <c r="C42" s="121">
        <f>SUM(C37:C41)</f>
        <v>0</v>
      </c>
      <c r="D42" s="121"/>
      <c r="E42" s="121">
        <f t="shared" si="18"/>
        <v>0</v>
      </c>
      <c r="F42" s="122">
        <f t="shared" ref="F42:O42" si="25">SUM(F37:F41)</f>
        <v>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8025000</v>
      </c>
      <c r="C69" s="130">
        <f>SUM(C9:C16,C19:C25,C28:C31,C34,C37:C41,C44:C54,C57:C60,C63:C67)</f>
        <v>0</v>
      </c>
      <c r="D69" s="130"/>
      <c r="E69" s="130">
        <f t="shared" si="35"/>
        <v>8025000</v>
      </c>
      <c r="F69" s="131">
        <f t="shared" ref="F69:O69" si="43">SUM(F9:F16,F19:F25,F28:F31,F34,F37:F41,F44:F54,F57:F60,F63:F67)</f>
        <v>8025000</v>
      </c>
      <c r="G69" s="132">
        <f t="shared" si="43"/>
        <v>8025000</v>
      </c>
      <c r="H69" s="131">
        <f t="shared" si="43"/>
        <v>2232000</v>
      </c>
      <c r="I69" s="132">
        <f t="shared" si="43"/>
        <v>934639</v>
      </c>
      <c r="J69" s="131">
        <f t="shared" si="43"/>
        <v>1772000</v>
      </c>
      <c r="K69" s="132">
        <f t="shared" si="43"/>
        <v>1758601</v>
      </c>
      <c r="L69" s="131">
        <f t="shared" si="43"/>
        <v>1375000</v>
      </c>
      <c r="M69" s="132">
        <f t="shared" si="43"/>
        <v>1749218</v>
      </c>
      <c r="N69" s="131">
        <f t="shared" si="43"/>
        <v>2256000</v>
      </c>
      <c r="O69" s="132">
        <f t="shared" si="43"/>
        <v>2266416</v>
      </c>
      <c r="P69" s="131">
        <f t="shared" si="36"/>
        <v>7635000</v>
      </c>
      <c r="Q69" s="132">
        <f t="shared" si="37"/>
        <v>6708874</v>
      </c>
      <c r="R69" s="72">
        <f t="shared" si="38"/>
        <v>64.072727272727263</v>
      </c>
      <c r="S69" s="73">
        <f t="shared" si="39"/>
        <v>29.567383825229332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95.140186915887853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83.59967601246106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/>
      <c r="C71" s="118"/>
      <c r="D71" s="118"/>
      <c r="E71" s="118">
        <f>$B71      +$C71      +$D71</f>
        <v>0</v>
      </c>
      <c r="F71" s="119"/>
      <c r="G71" s="120"/>
      <c r="H71" s="119"/>
      <c r="I71" s="120"/>
      <c r="J71" s="119"/>
      <c r="K71" s="120"/>
      <c r="L71" s="119"/>
      <c r="M71" s="120"/>
      <c r="N71" s="119"/>
      <c r="O71" s="120"/>
      <c r="P71" s="119">
        <f>$H71      +$J71      +$L71      +$N71</f>
        <v>0</v>
      </c>
      <c r="Q71" s="120">
        <f>$I71      +$K71      +$M71      +$O71</f>
        <v>0</v>
      </c>
      <c r="R71" s="59">
        <f>IF(($L71      =0),0,((($N71      -$L71      )/$L71      )*100))</f>
        <v>0</v>
      </c>
      <c r="S71" s="60">
        <f>IF(($M71      =0),0,((($O71      -$M71      )/$M71      )*100))</f>
        <v>0</v>
      </c>
      <c r="T71" s="59">
        <f>IF(($E71      =0),0,(($P71      /$E71      )*100))</f>
        <v>0</v>
      </c>
      <c r="U71" s="61">
        <f>IF(($E71      =0),0,(($Q71      /$E71      )*100))</f>
        <v>0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0</v>
      </c>
      <c r="C73" s="127">
        <f>SUM(C71:C72)</f>
        <v>0</v>
      </c>
      <c r="D73" s="127"/>
      <c r="E73" s="127">
        <f>$B73      +$C73      +$D73</f>
        <v>0</v>
      </c>
      <c r="F73" s="128">
        <f t="shared" ref="F73:O73" si="44">SUM(F71:F72)</f>
        <v>0</v>
      </c>
      <c r="G73" s="129">
        <f t="shared" si="44"/>
        <v>0</v>
      </c>
      <c r="H73" s="128">
        <f t="shared" si="44"/>
        <v>0</v>
      </c>
      <c r="I73" s="129">
        <f t="shared" si="44"/>
        <v>0</v>
      </c>
      <c r="J73" s="128">
        <f t="shared" si="44"/>
        <v>0</v>
      </c>
      <c r="K73" s="129">
        <f t="shared" si="44"/>
        <v>0</v>
      </c>
      <c r="L73" s="128">
        <f t="shared" si="44"/>
        <v>0</v>
      </c>
      <c r="M73" s="129">
        <f t="shared" si="44"/>
        <v>0</v>
      </c>
      <c r="N73" s="128">
        <f t="shared" si="44"/>
        <v>0</v>
      </c>
      <c r="O73" s="129">
        <f t="shared" si="44"/>
        <v>0</v>
      </c>
      <c r="P73" s="128">
        <f>$H73      +$J73      +$L73      +$N73</f>
        <v>0</v>
      </c>
      <c r="Q73" s="129">
        <f>$I73      +$K73      +$M73      +$O73</f>
        <v>0</v>
      </c>
      <c r="R73" s="68">
        <f>IF(($L73      =0),0,((($N73      -$L73      )/$L73      )*100))</f>
        <v>0</v>
      </c>
      <c r="S73" s="69">
        <f>IF(($M73      =0),0,((($O73      -$M73      )/$M73      )*100))</f>
        <v>0</v>
      </c>
      <c r="T73" s="68">
        <f>IF(($E71      =0),0,(($P71      /$E71      )*100))</f>
        <v>0</v>
      </c>
      <c r="U73" s="70">
        <f>IF($E71   =0,0,($Q71   /$E71 )*100)</f>
        <v>0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0</v>
      </c>
      <c r="C74" s="130">
        <f>SUM(C71:C72)</f>
        <v>0</v>
      </c>
      <c r="D74" s="130"/>
      <c r="E74" s="130">
        <f>$B74      +$C74      +$D74</f>
        <v>0</v>
      </c>
      <c r="F74" s="131">
        <f t="shared" ref="F74:O74" si="45">SUM(F71:F72)</f>
        <v>0</v>
      </c>
      <c r="G74" s="132">
        <f t="shared" si="45"/>
        <v>0</v>
      </c>
      <c r="H74" s="131">
        <f t="shared" si="45"/>
        <v>0</v>
      </c>
      <c r="I74" s="132">
        <f t="shared" si="45"/>
        <v>0</v>
      </c>
      <c r="J74" s="131">
        <f t="shared" si="45"/>
        <v>0</v>
      </c>
      <c r="K74" s="132">
        <f t="shared" si="45"/>
        <v>0</v>
      </c>
      <c r="L74" s="131">
        <f t="shared" si="45"/>
        <v>0</v>
      </c>
      <c r="M74" s="132">
        <f t="shared" si="45"/>
        <v>0</v>
      </c>
      <c r="N74" s="131">
        <f t="shared" si="45"/>
        <v>0</v>
      </c>
      <c r="O74" s="132">
        <f t="shared" si="45"/>
        <v>0</v>
      </c>
      <c r="P74" s="131">
        <f>$H74      +$J74      +$L74      +$N74</f>
        <v>0</v>
      </c>
      <c r="Q74" s="132">
        <f>$I74      +$K74      +$M74      +$O74</f>
        <v>0</v>
      </c>
      <c r="R74" s="72">
        <f>IF(($L74      =0),0,((($N74      -$L74      )/$L74      )*100))</f>
        <v>0</v>
      </c>
      <c r="S74" s="73">
        <f>IF(($M74      =0),0,((($O74      -$M74      )/$M74      )*100))</f>
        <v>0</v>
      </c>
      <c r="T74" s="72">
        <f>IF(($E71      =0),0,(($P71      /$E71      )*100))</f>
        <v>0</v>
      </c>
      <c r="U74" s="76">
        <f>IF($E71   =0,0,($Q71   /$E71 )*100)</f>
        <v>0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8025000</v>
      </c>
      <c r="C75" s="130">
        <f>SUM(C9:C16,C19:C25,C28:C31,C34,C37:C41,C44:C54,C57:C60,C63:C67,C71:C72)</f>
        <v>0</v>
      </c>
      <c r="D75" s="130"/>
      <c r="E75" s="130">
        <f>$B75      +$C75      +$D75</f>
        <v>8025000</v>
      </c>
      <c r="F75" s="131">
        <f t="shared" ref="F75:O75" si="46">SUM(F9:F16,F19:F25,F28:F31,F34,F37:F41,F44:F54,F57:F60,F63:F67,F71:F72)</f>
        <v>8025000</v>
      </c>
      <c r="G75" s="132">
        <f t="shared" si="46"/>
        <v>8025000</v>
      </c>
      <c r="H75" s="131">
        <f t="shared" si="46"/>
        <v>2232000</v>
      </c>
      <c r="I75" s="132">
        <f t="shared" si="46"/>
        <v>934639</v>
      </c>
      <c r="J75" s="131">
        <f t="shared" si="46"/>
        <v>1772000</v>
      </c>
      <c r="K75" s="132">
        <f t="shared" si="46"/>
        <v>1758601</v>
      </c>
      <c r="L75" s="131">
        <f t="shared" si="46"/>
        <v>1375000</v>
      </c>
      <c r="M75" s="132">
        <f t="shared" si="46"/>
        <v>1749218</v>
      </c>
      <c r="N75" s="131">
        <f t="shared" si="46"/>
        <v>2256000</v>
      </c>
      <c r="O75" s="132">
        <f t="shared" si="46"/>
        <v>2266416</v>
      </c>
      <c r="P75" s="131">
        <f>$H75      +$J75      +$L75      +$N75</f>
        <v>7635000</v>
      </c>
      <c r="Q75" s="132">
        <f>$I75      +$K75      +$M75      +$O75</f>
        <v>6708874</v>
      </c>
      <c r="R75" s="72">
        <f>IF(($L75      =0),0,((($N75      -$L75      )/$L75      )*100))</f>
        <v>64.072727272727263</v>
      </c>
      <c r="S75" s="73">
        <f>IF(($M75      =0),0,((($O75      -$M75      )/$M75      )*100))</f>
        <v>29.567383825229332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95.140186915887853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83.59967601246106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145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146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147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148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149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150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151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152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153</v>
      </c>
    </row>
    <row r="118" spans="1:23" x14ac:dyDescent="0.2">
      <c r="A118" s="35" t="s">
        <v>154</v>
      </c>
    </row>
    <row r="119" spans="1:23" x14ac:dyDescent="0.2">
      <c r="A119" s="35" t="s">
        <v>155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156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157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158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u+GRZWohEDwdoKltleWnG8yLVFxaUyfPHlEwLLqYjPhSQ3ZW3ZojZYKIHSDpWj8VBByKwth/IAgQdKBWl7i5pA==" saltValue="P6j7yoTBMTyVdk21AORy/Q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118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2600000</v>
      </c>
      <c r="C10" s="118"/>
      <c r="D10" s="118"/>
      <c r="E10" s="118">
        <f t="shared" ref="E10:E17" si="0">$B10      +$C10      +$D10</f>
        <v>2600000</v>
      </c>
      <c r="F10" s="119">
        <v>2600000</v>
      </c>
      <c r="G10" s="120">
        <v>2600000</v>
      </c>
      <c r="H10" s="119">
        <v>872000</v>
      </c>
      <c r="I10" s="120">
        <v>616259</v>
      </c>
      <c r="J10" s="119">
        <v>1244000</v>
      </c>
      <c r="K10" s="120"/>
      <c r="L10" s="119">
        <v>171000</v>
      </c>
      <c r="M10" s="120">
        <v>1526426</v>
      </c>
      <c r="N10" s="119"/>
      <c r="O10" s="120">
        <v>48363</v>
      </c>
      <c r="P10" s="119">
        <f t="shared" ref="P10:P17" si="1">$H10      +$J10      +$L10      +$N10</f>
        <v>2287000</v>
      </c>
      <c r="Q10" s="120">
        <f t="shared" ref="Q10:Q17" si="2">$I10      +$K10      +$M10      +$O10</f>
        <v>2191048</v>
      </c>
      <c r="R10" s="59">
        <f t="shared" ref="R10:R17" si="3">IF(($L10      =0),0,((($N10      -$L10      )/$L10      )*100))</f>
        <v>-100</v>
      </c>
      <c r="S10" s="60">
        <f t="shared" ref="S10:S17" si="4">IF(($M10      =0),0,((($O10      -$M10      )/$M10      )*100))</f>
        <v>-96.83161843417237</v>
      </c>
      <c r="T10" s="59">
        <f t="shared" ref="T10:T17" si="5">IF(($E10      =0),0,(($P10      /$E10      )*100))</f>
        <v>87.961538461538453</v>
      </c>
      <c r="U10" s="61">
        <f t="shared" ref="U10:U17" si="6">IF(($E10      =0),0,(($Q10      /$E10      )*100))</f>
        <v>84.271076923076933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2600000</v>
      </c>
      <c r="C17" s="121">
        <f>SUM(C9:C16)</f>
        <v>0</v>
      </c>
      <c r="D17" s="121"/>
      <c r="E17" s="121">
        <f t="shared" si="0"/>
        <v>2600000</v>
      </c>
      <c r="F17" s="122">
        <f t="shared" ref="F17:O17" si="7">SUM(F9:F16)</f>
        <v>2600000</v>
      </c>
      <c r="G17" s="123">
        <f t="shared" si="7"/>
        <v>2600000</v>
      </c>
      <c r="H17" s="122">
        <f t="shared" si="7"/>
        <v>872000</v>
      </c>
      <c r="I17" s="123">
        <f t="shared" si="7"/>
        <v>616259</v>
      </c>
      <c r="J17" s="122">
        <f t="shared" si="7"/>
        <v>1244000</v>
      </c>
      <c r="K17" s="123">
        <f t="shared" si="7"/>
        <v>0</v>
      </c>
      <c r="L17" s="122">
        <f t="shared" si="7"/>
        <v>171000</v>
      </c>
      <c r="M17" s="123">
        <f t="shared" si="7"/>
        <v>1526426</v>
      </c>
      <c r="N17" s="122">
        <f t="shared" si="7"/>
        <v>0</v>
      </c>
      <c r="O17" s="123">
        <f t="shared" si="7"/>
        <v>48363</v>
      </c>
      <c r="P17" s="122">
        <f t="shared" si="1"/>
        <v>2287000</v>
      </c>
      <c r="Q17" s="123">
        <f t="shared" si="2"/>
        <v>2191048</v>
      </c>
      <c r="R17" s="63">
        <f t="shared" si="3"/>
        <v>-100</v>
      </c>
      <c r="S17" s="64">
        <f t="shared" si="4"/>
        <v>-96.83161843417237</v>
      </c>
      <c r="T17" s="63">
        <f>IF((SUM($E9:$E14))=0,0,(P17/(SUM($E9:$E14))*100))</f>
        <v>87.961538461538453</v>
      </c>
      <c r="U17" s="65">
        <f>IF((SUM($E9:$E14))=0,0,(Q17/(SUM($E9:$E14))*100))</f>
        <v>84.271076923076933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1347000</v>
      </c>
      <c r="C34" s="118"/>
      <c r="D34" s="118"/>
      <c r="E34" s="118">
        <f>$B34      +$C34      +$D34</f>
        <v>1347000</v>
      </c>
      <c r="F34" s="119">
        <v>1347000</v>
      </c>
      <c r="G34" s="120">
        <v>1347000</v>
      </c>
      <c r="H34" s="119">
        <v>220000</v>
      </c>
      <c r="I34" s="120">
        <v>12360</v>
      </c>
      <c r="J34" s="119">
        <v>420000</v>
      </c>
      <c r="K34" s="120">
        <v>11254</v>
      </c>
      <c r="L34" s="119">
        <v>359000</v>
      </c>
      <c r="M34" s="120">
        <v>800</v>
      </c>
      <c r="N34" s="119"/>
      <c r="O34" s="120"/>
      <c r="P34" s="119">
        <f>$H34      +$J34      +$L34      +$N34</f>
        <v>999000</v>
      </c>
      <c r="Q34" s="120">
        <f>$I34      +$K34      +$M34      +$O34</f>
        <v>24414</v>
      </c>
      <c r="R34" s="59">
        <f>IF(($L34      =0),0,((($N34      -$L34      )/$L34      )*100))</f>
        <v>-100</v>
      </c>
      <c r="S34" s="60">
        <f>IF(($M34      =0),0,((($O34      -$M34      )/$M34      )*100))</f>
        <v>-100</v>
      </c>
      <c r="T34" s="59">
        <f>IF(($E34      =0),0,(($P34      /$E34      )*100))</f>
        <v>74.164810690423167</v>
      </c>
      <c r="U34" s="61">
        <f>IF(($E34      =0),0,(($Q34      /$E34      )*100))</f>
        <v>1.8124721603563474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1347000</v>
      </c>
      <c r="C35" s="121">
        <f>C34</f>
        <v>0</v>
      </c>
      <c r="D35" s="121"/>
      <c r="E35" s="121">
        <f>$B35      +$C35      +$D35</f>
        <v>1347000</v>
      </c>
      <c r="F35" s="122">
        <f t="shared" ref="F35:O35" si="17">F34</f>
        <v>1347000</v>
      </c>
      <c r="G35" s="123">
        <f t="shared" si="17"/>
        <v>1347000</v>
      </c>
      <c r="H35" s="122">
        <f t="shared" si="17"/>
        <v>220000</v>
      </c>
      <c r="I35" s="123">
        <f t="shared" si="17"/>
        <v>12360</v>
      </c>
      <c r="J35" s="122">
        <f t="shared" si="17"/>
        <v>420000</v>
      </c>
      <c r="K35" s="123">
        <f t="shared" si="17"/>
        <v>11254</v>
      </c>
      <c r="L35" s="122">
        <f t="shared" si="17"/>
        <v>359000</v>
      </c>
      <c r="M35" s="123">
        <f t="shared" si="17"/>
        <v>800</v>
      </c>
      <c r="N35" s="122">
        <f t="shared" si="17"/>
        <v>0</v>
      </c>
      <c r="O35" s="123">
        <f t="shared" si="17"/>
        <v>0</v>
      </c>
      <c r="P35" s="122">
        <f>$H35      +$J35      +$L35      +$N35</f>
        <v>999000</v>
      </c>
      <c r="Q35" s="123">
        <f>$I35      +$K35      +$M35      +$O35</f>
        <v>24414</v>
      </c>
      <c r="R35" s="63">
        <f>IF(($L35      =0),0,((($N35      -$L35      )/$L35      )*100))</f>
        <v>-100</v>
      </c>
      <c r="S35" s="64">
        <f>IF(($M35      =0),0,((($O35      -$M35      )/$M35      )*100))</f>
        <v>-100</v>
      </c>
      <c r="T35" s="63">
        <f>IF($E35   =0,0,($P35   /$E35   )*100)</f>
        <v>74.164810690423167</v>
      </c>
      <c r="U35" s="65">
        <f>IF($E35   =0,0,($Q35   /$E35   )*100)</f>
        <v>1.8124721603563474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0</v>
      </c>
      <c r="C42" s="121">
        <f>SUM(C37:C41)</f>
        <v>0</v>
      </c>
      <c r="D42" s="121"/>
      <c r="E42" s="121">
        <f t="shared" si="18"/>
        <v>0</v>
      </c>
      <c r="F42" s="122">
        <f t="shared" ref="F42:O42" si="25">SUM(F37:F41)</f>
        <v>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3947000</v>
      </c>
      <c r="C69" s="130">
        <f>SUM(C9:C16,C19:C25,C28:C31,C34,C37:C41,C44:C54,C57:C60,C63:C67)</f>
        <v>0</v>
      </c>
      <c r="D69" s="130"/>
      <c r="E69" s="130">
        <f t="shared" si="35"/>
        <v>3947000</v>
      </c>
      <c r="F69" s="131">
        <f t="shared" ref="F69:O69" si="43">SUM(F9:F16,F19:F25,F28:F31,F34,F37:F41,F44:F54,F57:F60,F63:F67)</f>
        <v>3947000</v>
      </c>
      <c r="G69" s="132">
        <f t="shared" si="43"/>
        <v>3947000</v>
      </c>
      <c r="H69" s="131">
        <f t="shared" si="43"/>
        <v>1092000</v>
      </c>
      <c r="I69" s="132">
        <f t="shared" si="43"/>
        <v>628619</v>
      </c>
      <c r="J69" s="131">
        <f t="shared" si="43"/>
        <v>1664000</v>
      </c>
      <c r="K69" s="132">
        <f t="shared" si="43"/>
        <v>11254</v>
      </c>
      <c r="L69" s="131">
        <f t="shared" si="43"/>
        <v>530000</v>
      </c>
      <c r="M69" s="132">
        <f t="shared" si="43"/>
        <v>1527226</v>
      </c>
      <c r="N69" s="131">
        <f t="shared" si="43"/>
        <v>0</v>
      </c>
      <c r="O69" s="132">
        <f t="shared" si="43"/>
        <v>48363</v>
      </c>
      <c r="P69" s="131">
        <f t="shared" si="36"/>
        <v>3286000</v>
      </c>
      <c r="Q69" s="132">
        <f t="shared" si="37"/>
        <v>2215462</v>
      </c>
      <c r="R69" s="72">
        <f t="shared" si="38"/>
        <v>-100</v>
      </c>
      <c r="S69" s="73">
        <f t="shared" si="39"/>
        <v>-96.833278113389895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83.253103623004804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56.130276159108185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16904000</v>
      </c>
      <c r="C71" s="118"/>
      <c r="D71" s="118"/>
      <c r="E71" s="118">
        <f>$B71      +$C71      +$D71</f>
        <v>16904000</v>
      </c>
      <c r="F71" s="119">
        <v>16904000</v>
      </c>
      <c r="G71" s="120">
        <v>16904000</v>
      </c>
      <c r="H71" s="119">
        <v>3214000</v>
      </c>
      <c r="I71" s="120">
        <v>1043715</v>
      </c>
      <c r="J71" s="119">
        <v>8259000</v>
      </c>
      <c r="K71" s="120">
        <v>6363496</v>
      </c>
      <c r="L71" s="119">
        <v>2742000</v>
      </c>
      <c r="M71" s="120">
        <v>918309</v>
      </c>
      <c r="N71" s="119">
        <v>2689000</v>
      </c>
      <c r="O71" s="120">
        <v>435265</v>
      </c>
      <c r="P71" s="119">
        <f>$H71      +$J71      +$L71      +$N71</f>
        <v>16904000</v>
      </c>
      <c r="Q71" s="120">
        <f>$I71      +$K71      +$M71      +$O71</f>
        <v>8760785</v>
      </c>
      <c r="R71" s="59">
        <f>IF(($L71      =0),0,((($N71      -$L71      )/$L71      )*100))</f>
        <v>-1.9328956965718453</v>
      </c>
      <c r="S71" s="60">
        <f>IF(($M71      =0),0,((($O71      -$M71      )/$M71      )*100))</f>
        <v>-52.601466390942484</v>
      </c>
      <c r="T71" s="59">
        <f>IF(($E71      =0),0,(($P71      /$E71      )*100))</f>
        <v>100</v>
      </c>
      <c r="U71" s="61">
        <f>IF(($E71      =0),0,(($Q71      /$E71      )*100))</f>
        <v>51.82669782300048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16904000</v>
      </c>
      <c r="C73" s="127">
        <f>SUM(C71:C72)</f>
        <v>0</v>
      </c>
      <c r="D73" s="127"/>
      <c r="E73" s="127">
        <f>$B73      +$C73      +$D73</f>
        <v>16904000</v>
      </c>
      <c r="F73" s="128">
        <f t="shared" ref="F73:O73" si="44">SUM(F71:F72)</f>
        <v>16904000</v>
      </c>
      <c r="G73" s="129">
        <f t="shared" si="44"/>
        <v>16904000</v>
      </c>
      <c r="H73" s="128">
        <f t="shared" si="44"/>
        <v>3214000</v>
      </c>
      <c r="I73" s="129">
        <f t="shared" si="44"/>
        <v>1043715</v>
      </c>
      <c r="J73" s="128">
        <f t="shared" si="44"/>
        <v>8259000</v>
      </c>
      <c r="K73" s="129">
        <f t="shared" si="44"/>
        <v>6363496</v>
      </c>
      <c r="L73" s="128">
        <f t="shared" si="44"/>
        <v>2742000</v>
      </c>
      <c r="M73" s="129">
        <f t="shared" si="44"/>
        <v>918309</v>
      </c>
      <c r="N73" s="128">
        <f t="shared" si="44"/>
        <v>2689000</v>
      </c>
      <c r="O73" s="129">
        <f t="shared" si="44"/>
        <v>435265</v>
      </c>
      <c r="P73" s="128">
        <f>$H73      +$J73      +$L73      +$N73</f>
        <v>16904000</v>
      </c>
      <c r="Q73" s="129">
        <f>$I73      +$K73      +$M73      +$O73</f>
        <v>8760785</v>
      </c>
      <c r="R73" s="68">
        <f>IF(($L73      =0),0,((($N73      -$L73      )/$L73      )*100))</f>
        <v>-1.9328956965718453</v>
      </c>
      <c r="S73" s="69">
        <f>IF(($M73      =0),0,((($O73      -$M73      )/$M73      )*100))</f>
        <v>-52.601466390942484</v>
      </c>
      <c r="T73" s="68">
        <f>IF(($E71      =0),0,(($P71      /$E71      )*100))</f>
        <v>100</v>
      </c>
      <c r="U73" s="70">
        <f>IF($E71   =0,0,($Q71   /$E71 )*100)</f>
        <v>51.82669782300048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16904000</v>
      </c>
      <c r="C74" s="130">
        <f>SUM(C71:C72)</f>
        <v>0</v>
      </c>
      <c r="D74" s="130"/>
      <c r="E74" s="130">
        <f>$B74      +$C74      +$D74</f>
        <v>16904000</v>
      </c>
      <c r="F74" s="131">
        <f t="shared" ref="F74:O74" si="45">SUM(F71:F72)</f>
        <v>16904000</v>
      </c>
      <c r="G74" s="132">
        <f t="shared" si="45"/>
        <v>16904000</v>
      </c>
      <c r="H74" s="131">
        <f t="shared" si="45"/>
        <v>3214000</v>
      </c>
      <c r="I74" s="132">
        <f t="shared" si="45"/>
        <v>1043715</v>
      </c>
      <c r="J74" s="131">
        <f t="shared" si="45"/>
        <v>8259000</v>
      </c>
      <c r="K74" s="132">
        <f t="shared" si="45"/>
        <v>6363496</v>
      </c>
      <c r="L74" s="131">
        <f t="shared" si="45"/>
        <v>2742000</v>
      </c>
      <c r="M74" s="132">
        <f t="shared" si="45"/>
        <v>918309</v>
      </c>
      <c r="N74" s="131">
        <f t="shared" si="45"/>
        <v>2689000</v>
      </c>
      <c r="O74" s="132">
        <f t="shared" si="45"/>
        <v>435265</v>
      </c>
      <c r="P74" s="131">
        <f>$H74      +$J74      +$L74      +$N74</f>
        <v>16904000</v>
      </c>
      <c r="Q74" s="132">
        <f>$I74      +$K74      +$M74      +$O74</f>
        <v>8760785</v>
      </c>
      <c r="R74" s="72">
        <f>IF(($L74      =0),0,((($N74      -$L74      )/$L74      )*100))</f>
        <v>-1.9328956965718453</v>
      </c>
      <c r="S74" s="73">
        <f>IF(($M74      =0),0,((($O74      -$M74      )/$M74      )*100))</f>
        <v>-52.601466390942484</v>
      </c>
      <c r="T74" s="72">
        <f>IF(($E71      =0),0,(($P71      /$E71      )*100))</f>
        <v>100</v>
      </c>
      <c r="U74" s="76">
        <f>IF($E71   =0,0,($Q71   /$E71 )*100)</f>
        <v>51.82669782300048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20851000</v>
      </c>
      <c r="C75" s="130">
        <f>SUM(C9:C16,C19:C25,C28:C31,C34,C37:C41,C44:C54,C57:C60,C63:C67,C71:C72)</f>
        <v>0</v>
      </c>
      <c r="D75" s="130"/>
      <c r="E75" s="130">
        <f>$B75      +$C75      +$D75</f>
        <v>20851000</v>
      </c>
      <c r="F75" s="131">
        <f t="shared" ref="F75:O75" si="46">SUM(F9:F16,F19:F25,F28:F31,F34,F37:F41,F44:F54,F57:F60,F63:F67,F71:F72)</f>
        <v>20851000</v>
      </c>
      <c r="G75" s="132">
        <f t="shared" si="46"/>
        <v>20851000</v>
      </c>
      <c r="H75" s="131">
        <f t="shared" si="46"/>
        <v>4306000</v>
      </c>
      <c r="I75" s="132">
        <f t="shared" si="46"/>
        <v>1672334</v>
      </c>
      <c r="J75" s="131">
        <f t="shared" si="46"/>
        <v>9923000</v>
      </c>
      <c r="K75" s="132">
        <f t="shared" si="46"/>
        <v>6374750</v>
      </c>
      <c r="L75" s="131">
        <f t="shared" si="46"/>
        <v>3272000</v>
      </c>
      <c r="M75" s="132">
        <f t="shared" si="46"/>
        <v>2445535</v>
      </c>
      <c r="N75" s="131">
        <f t="shared" si="46"/>
        <v>2689000</v>
      </c>
      <c r="O75" s="132">
        <f t="shared" si="46"/>
        <v>483628</v>
      </c>
      <c r="P75" s="131">
        <f>$H75      +$J75      +$L75      +$N75</f>
        <v>20190000</v>
      </c>
      <c r="Q75" s="132">
        <f>$I75      +$K75      +$M75      +$O75</f>
        <v>10976247</v>
      </c>
      <c r="R75" s="72">
        <f>IF(($L75      =0),0,((($N75      -$L75      )/$L75      )*100))</f>
        <v>-17.817848410757946</v>
      </c>
      <c r="S75" s="73">
        <f>IF(($M75      =0),0,((($O75      -$M75      )/$M75      )*100))</f>
        <v>-80.22404095627337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96.829888254759965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52.641345738813484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145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146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147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148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149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150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151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152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153</v>
      </c>
    </row>
    <row r="118" spans="1:23" x14ac:dyDescent="0.2">
      <c r="A118" s="35" t="s">
        <v>154</v>
      </c>
    </row>
    <row r="119" spans="1:23" x14ac:dyDescent="0.2">
      <c r="A119" s="35" t="s">
        <v>155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156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157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158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0p3K2l/FHrhGpkM0TaGwRVd6DOpGbW8GtlJ76ikErOpaM1SWJTS8BqVfCCVOi2XjGBknfeVlZn8vu3bWUSBg1g==" saltValue="5Xn9dPx5birpQllWoddKYg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119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3000000</v>
      </c>
      <c r="C10" s="118"/>
      <c r="D10" s="118"/>
      <c r="E10" s="118">
        <f t="shared" ref="E10:E17" si="0">$B10      +$C10      +$D10</f>
        <v>3000000</v>
      </c>
      <c r="F10" s="119">
        <v>3000000</v>
      </c>
      <c r="G10" s="120">
        <v>3000000</v>
      </c>
      <c r="H10" s="119">
        <v>84000</v>
      </c>
      <c r="I10" s="120">
        <v>83948</v>
      </c>
      <c r="J10" s="119">
        <v>999000</v>
      </c>
      <c r="K10" s="120">
        <v>591316</v>
      </c>
      <c r="L10" s="119">
        <v>109000</v>
      </c>
      <c r="M10" s="120">
        <v>137279</v>
      </c>
      <c r="N10" s="119">
        <v>1753000</v>
      </c>
      <c r="O10" s="120">
        <v>1751832</v>
      </c>
      <c r="P10" s="119">
        <f t="shared" ref="P10:P17" si="1">$H10      +$J10      +$L10      +$N10</f>
        <v>2945000</v>
      </c>
      <c r="Q10" s="120">
        <f t="shared" ref="Q10:Q17" si="2">$I10      +$K10      +$M10      +$O10</f>
        <v>2564375</v>
      </c>
      <c r="R10" s="59">
        <f t="shared" ref="R10:R17" si="3">IF(($L10      =0),0,((($N10      -$L10      )/$L10      )*100))</f>
        <v>1508.2568807339449</v>
      </c>
      <c r="S10" s="60">
        <f t="shared" ref="S10:S17" si="4">IF(($M10      =0),0,((($O10      -$M10      )/$M10      )*100))</f>
        <v>1176.1106942795329</v>
      </c>
      <c r="T10" s="59">
        <f t="shared" ref="T10:T17" si="5">IF(($E10      =0),0,(($P10      /$E10      )*100))</f>
        <v>98.166666666666671</v>
      </c>
      <c r="U10" s="61">
        <f t="shared" ref="U10:U17" si="6">IF(($E10      =0),0,(($Q10      /$E10      )*100))</f>
        <v>85.479166666666657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3000000</v>
      </c>
      <c r="C17" s="121">
        <f>SUM(C9:C16)</f>
        <v>0</v>
      </c>
      <c r="D17" s="121"/>
      <c r="E17" s="121">
        <f t="shared" si="0"/>
        <v>3000000</v>
      </c>
      <c r="F17" s="122">
        <f t="shared" ref="F17:O17" si="7">SUM(F9:F16)</f>
        <v>3000000</v>
      </c>
      <c r="G17" s="123">
        <f t="shared" si="7"/>
        <v>3000000</v>
      </c>
      <c r="H17" s="122">
        <f t="shared" si="7"/>
        <v>84000</v>
      </c>
      <c r="I17" s="123">
        <f t="shared" si="7"/>
        <v>83948</v>
      </c>
      <c r="J17" s="122">
        <f t="shared" si="7"/>
        <v>999000</v>
      </c>
      <c r="K17" s="123">
        <f t="shared" si="7"/>
        <v>591316</v>
      </c>
      <c r="L17" s="122">
        <f t="shared" si="7"/>
        <v>109000</v>
      </c>
      <c r="M17" s="123">
        <f t="shared" si="7"/>
        <v>137279</v>
      </c>
      <c r="N17" s="122">
        <f t="shared" si="7"/>
        <v>1753000</v>
      </c>
      <c r="O17" s="123">
        <f t="shared" si="7"/>
        <v>1751832</v>
      </c>
      <c r="P17" s="122">
        <f t="shared" si="1"/>
        <v>2945000</v>
      </c>
      <c r="Q17" s="123">
        <f t="shared" si="2"/>
        <v>2564375</v>
      </c>
      <c r="R17" s="63">
        <f t="shared" si="3"/>
        <v>1508.2568807339449</v>
      </c>
      <c r="S17" s="64">
        <f t="shared" si="4"/>
        <v>1176.1106942795329</v>
      </c>
      <c r="T17" s="63">
        <f>IF((SUM($E9:$E14))=0,0,(P17/(SUM($E9:$E14))*100))</f>
        <v>98.166666666666671</v>
      </c>
      <c r="U17" s="65">
        <f>IF((SUM($E9:$E14))=0,0,(Q17/(SUM($E9:$E14))*100))</f>
        <v>85.479166666666657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>
        <v>22947000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>
        <f>SUM(V19:V25)</f>
        <v>22947000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1601000</v>
      </c>
      <c r="C34" s="118"/>
      <c r="D34" s="118"/>
      <c r="E34" s="118">
        <f>$B34      +$C34      +$D34</f>
        <v>1601000</v>
      </c>
      <c r="F34" s="119">
        <v>1601000</v>
      </c>
      <c r="G34" s="120">
        <v>1601000</v>
      </c>
      <c r="H34" s="119">
        <v>400000</v>
      </c>
      <c r="I34" s="120">
        <v>1161477</v>
      </c>
      <c r="J34" s="119">
        <v>439000</v>
      </c>
      <c r="K34" s="120">
        <v>778181</v>
      </c>
      <c r="L34" s="119"/>
      <c r="M34" s="120"/>
      <c r="N34" s="119"/>
      <c r="O34" s="120">
        <v>-348202</v>
      </c>
      <c r="P34" s="119">
        <f>$H34      +$J34      +$L34      +$N34</f>
        <v>839000</v>
      </c>
      <c r="Q34" s="120">
        <f>$I34      +$K34      +$M34      +$O34</f>
        <v>1591456</v>
      </c>
      <c r="R34" s="59">
        <f>IF(($L34      =0),0,((($N34      -$L34      )/$L34      )*100))</f>
        <v>0</v>
      </c>
      <c r="S34" s="60">
        <f>IF(($M34      =0),0,((($O34      -$M34      )/$M34      )*100))</f>
        <v>0</v>
      </c>
      <c r="T34" s="59">
        <f>IF(($E34      =0),0,(($P34      /$E34      )*100))</f>
        <v>52.404747033104314</v>
      </c>
      <c r="U34" s="61">
        <f>IF(($E34      =0),0,(($Q34      /$E34      )*100))</f>
        <v>99.403872579637735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1601000</v>
      </c>
      <c r="C35" s="121">
        <f>C34</f>
        <v>0</v>
      </c>
      <c r="D35" s="121"/>
      <c r="E35" s="121">
        <f>$B35      +$C35      +$D35</f>
        <v>1601000</v>
      </c>
      <c r="F35" s="122">
        <f t="shared" ref="F35:O35" si="17">F34</f>
        <v>1601000</v>
      </c>
      <c r="G35" s="123">
        <f t="shared" si="17"/>
        <v>1601000</v>
      </c>
      <c r="H35" s="122">
        <f t="shared" si="17"/>
        <v>400000</v>
      </c>
      <c r="I35" s="123">
        <f t="shared" si="17"/>
        <v>1161477</v>
      </c>
      <c r="J35" s="122">
        <f t="shared" si="17"/>
        <v>439000</v>
      </c>
      <c r="K35" s="123">
        <f t="shared" si="17"/>
        <v>778181</v>
      </c>
      <c r="L35" s="122">
        <f t="shared" si="17"/>
        <v>0</v>
      </c>
      <c r="M35" s="123">
        <f t="shared" si="17"/>
        <v>0</v>
      </c>
      <c r="N35" s="122">
        <f t="shared" si="17"/>
        <v>0</v>
      </c>
      <c r="O35" s="123">
        <f t="shared" si="17"/>
        <v>-348202</v>
      </c>
      <c r="P35" s="122">
        <f>$H35      +$J35      +$L35      +$N35</f>
        <v>839000</v>
      </c>
      <c r="Q35" s="123">
        <f>$I35      +$K35      +$M35      +$O35</f>
        <v>1591456</v>
      </c>
      <c r="R35" s="63">
        <f>IF(($L35      =0),0,((($N35      -$L35      )/$L35      )*100))</f>
        <v>0</v>
      </c>
      <c r="S35" s="64">
        <f>IF(($M35      =0),0,((($O35      -$M35      )/$M35      )*100))</f>
        <v>0</v>
      </c>
      <c r="T35" s="63">
        <f>IF($E35   =0,0,($P35   /$E35   )*100)</f>
        <v>52.404747033104314</v>
      </c>
      <c r="U35" s="65">
        <f>IF($E35   =0,0,($Q35   /$E35   )*100)</f>
        <v>99.403872579637735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518000</v>
      </c>
      <c r="C38" s="118"/>
      <c r="D38" s="118"/>
      <c r="E38" s="118">
        <f t="shared" si="18"/>
        <v>518000</v>
      </c>
      <c r="F38" s="119">
        <v>518000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518000</v>
      </c>
      <c r="C42" s="121">
        <f>SUM(C37:C41)</f>
        <v>0</v>
      </c>
      <c r="D42" s="121"/>
      <c r="E42" s="121">
        <f t="shared" si="18"/>
        <v>518000</v>
      </c>
      <c r="F42" s="122">
        <f t="shared" ref="F42:O42" si="25">SUM(F37:F41)</f>
        <v>518000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10000000</v>
      </c>
      <c r="C53" s="118"/>
      <c r="D53" s="118"/>
      <c r="E53" s="118">
        <f t="shared" si="26"/>
        <v>10000000</v>
      </c>
      <c r="F53" s="119">
        <v>10000000</v>
      </c>
      <c r="G53" s="120">
        <v>10000000</v>
      </c>
      <c r="H53" s="119">
        <v>4245000</v>
      </c>
      <c r="I53" s="120">
        <v>2845674</v>
      </c>
      <c r="J53" s="119">
        <v>2854000</v>
      </c>
      <c r="K53" s="120">
        <v>2835086</v>
      </c>
      <c r="L53" s="119"/>
      <c r="M53" s="120">
        <v>557669</v>
      </c>
      <c r="N53" s="119">
        <v>557000</v>
      </c>
      <c r="O53" s="120">
        <v>1321450</v>
      </c>
      <c r="P53" s="119">
        <f t="shared" si="27"/>
        <v>7656000</v>
      </c>
      <c r="Q53" s="120">
        <f t="shared" si="28"/>
        <v>7559879</v>
      </c>
      <c r="R53" s="59">
        <f t="shared" si="29"/>
        <v>0</v>
      </c>
      <c r="S53" s="60">
        <f t="shared" si="30"/>
        <v>136.95955844775304</v>
      </c>
      <c r="T53" s="59">
        <f t="shared" si="31"/>
        <v>76.559999999999988</v>
      </c>
      <c r="U53" s="61">
        <f t="shared" si="32"/>
        <v>75.598790000000008</v>
      </c>
      <c r="V53" s="119">
        <v>1153000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10000000</v>
      </c>
      <c r="C55" s="121">
        <f>SUM(C44:C54)</f>
        <v>0</v>
      </c>
      <c r="D55" s="121"/>
      <c r="E55" s="121">
        <f t="shared" si="26"/>
        <v>10000000</v>
      </c>
      <c r="F55" s="122">
        <f t="shared" ref="F55:O55" si="33">SUM(F44:F54)</f>
        <v>10000000</v>
      </c>
      <c r="G55" s="123">
        <f t="shared" si="33"/>
        <v>10000000</v>
      </c>
      <c r="H55" s="122">
        <f t="shared" si="33"/>
        <v>4245000</v>
      </c>
      <c r="I55" s="123">
        <f t="shared" si="33"/>
        <v>2845674</v>
      </c>
      <c r="J55" s="122">
        <f t="shared" si="33"/>
        <v>2854000</v>
      </c>
      <c r="K55" s="123">
        <f t="shared" si="33"/>
        <v>2835086</v>
      </c>
      <c r="L55" s="122">
        <f t="shared" si="33"/>
        <v>0</v>
      </c>
      <c r="M55" s="123">
        <f t="shared" si="33"/>
        <v>557669</v>
      </c>
      <c r="N55" s="122">
        <f t="shared" si="33"/>
        <v>557000</v>
      </c>
      <c r="O55" s="123">
        <f t="shared" si="33"/>
        <v>1321450</v>
      </c>
      <c r="P55" s="122">
        <f t="shared" si="27"/>
        <v>7656000</v>
      </c>
      <c r="Q55" s="123">
        <f t="shared" si="28"/>
        <v>7559879</v>
      </c>
      <c r="R55" s="63">
        <f t="shared" si="29"/>
        <v>0</v>
      </c>
      <c r="S55" s="64">
        <f t="shared" si="30"/>
        <v>136.95955844775304</v>
      </c>
      <c r="T55" s="63">
        <f>IF((+$E45+$E47+$E49+$E50+$E53) =0,0,(P55   /(+$E45+$E47+$E49+$E50+$E53) )*100)</f>
        <v>76.559999999999988</v>
      </c>
      <c r="U55" s="65">
        <f>IF((+$E45+$E47+$E49+$E50+$E53) =0,0,(Q55   /(+$E45+$E47+$E49+$E50+$E53) )*100)</f>
        <v>75.598790000000008</v>
      </c>
      <c r="V55" s="122">
        <f>SUM(V44:V54)</f>
        <v>1153000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15119000</v>
      </c>
      <c r="C69" s="130">
        <f>SUM(C9:C16,C19:C25,C28:C31,C34,C37:C41,C44:C54,C57:C60,C63:C67)</f>
        <v>0</v>
      </c>
      <c r="D69" s="130"/>
      <c r="E69" s="130">
        <f t="shared" si="35"/>
        <v>15119000</v>
      </c>
      <c r="F69" s="131">
        <f t="shared" ref="F69:O69" si="43">SUM(F9:F16,F19:F25,F28:F31,F34,F37:F41,F44:F54,F57:F60,F63:F67)</f>
        <v>15119000</v>
      </c>
      <c r="G69" s="132">
        <f t="shared" si="43"/>
        <v>14601000</v>
      </c>
      <c r="H69" s="131">
        <f t="shared" si="43"/>
        <v>4729000</v>
      </c>
      <c r="I69" s="132">
        <f t="shared" si="43"/>
        <v>4091099</v>
      </c>
      <c r="J69" s="131">
        <f t="shared" si="43"/>
        <v>4292000</v>
      </c>
      <c r="K69" s="132">
        <f t="shared" si="43"/>
        <v>4204583</v>
      </c>
      <c r="L69" s="131">
        <f t="shared" si="43"/>
        <v>109000</v>
      </c>
      <c r="M69" s="132">
        <f t="shared" si="43"/>
        <v>694948</v>
      </c>
      <c r="N69" s="131">
        <f t="shared" si="43"/>
        <v>2310000</v>
      </c>
      <c r="O69" s="132">
        <f t="shared" si="43"/>
        <v>2725080</v>
      </c>
      <c r="P69" s="131">
        <f t="shared" si="36"/>
        <v>11440000</v>
      </c>
      <c r="Q69" s="132">
        <f t="shared" si="37"/>
        <v>11715710</v>
      </c>
      <c r="R69" s="72">
        <f t="shared" si="38"/>
        <v>2019.2660550458716</v>
      </c>
      <c r="S69" s="73">
        <f t="shared" si="39"/>
        <v>292.12718073870275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78.350797890555441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80.239093212793648</v>
      </c>
      <c r="V69" s="131">
        <f>SUM(V9:V16,V19:V25,V28:V31,V34,V37:V41,V44:V54,V57:V60,V63:V67)</f>
        <v>24100000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12696000</v>
      </c>
      <c r="C71" s="118"/>
      <c r="D71" s="118"/>
      <c r="E71" s="118">
        <f>$B71      +$C71      +$D71</f>
        <v>12696000</v>
      </c>
      <c r="F71" s="119">
        <v>12696000</v>
      </c>
      <c r="G71" s="120">
        <v>12696000</v>
      </c>
      <c r="H71" s="119">
        <v>248000</v>
      </c>
      <c r="I71" s="120">
        <v>248102</v>
      </c>
      <c r="J71" s="119">
        <v>5453000</v>
      </c>
      <c r="K71" s="120">
        <v>4985654</v>
      </c>
      <c r="L71" s="119">
        <v>1196000</v>
      </c>
      <c r="M71" s="120">
        <v>1075967</v>
      </c>
      <c r="N71" s="119">
        <v>5188000</v>
      </c>
      <c r="O71" s="120">
        <v>8792689</v>
      </c>
      <c r="P71" s="119">
        <f>$H71      +$J71      +$L71      +$N71</f>
        <v>12085000</v>
      </c>
      <c r="Q71" s="120">
        <f>$I71      +$K71      +$M71      +$O71</f>
        <v>15102412</v>
      </c>
      <c r="R71" s="59">
        <f>IF(($L71      =0),0,((($N71      -$L71      )/$L71      )*100))</f>
        <v>333.7792642140468</v>
      </c>
      <c r="S71" s="60">
        <f>IF(($M71      =0),0,((($O71      -$M71      )/$M71      )*100))</f>
        <v>717.18946770672335</v>
      </c>
      <c r="T71" s="59">
        <f>IF(($E71      =0),0,(($P71      /$E71      )*100))</f>
        <v>95.187460617517331</v>
      </c>
      <c r="U71" s="61">
        <f>IF(($E71      =0),0,(($Q71      /$E71      )*100))</f>
        <v>118.95409577819787</v>
      </c>
      <c r="V71" s="119">
        <v>4054000</v>
      </c>
      <c r="W71" s="120" t="s">
        <v>36</v>
      </c>
    </row>
    <row r="72" spans="1:23" s="75" customFormat="1" ht="12.95" customHeight="1" x14ac:dyDescent="0.2">
      <c r="A72" s="74" t="s">
        <v>91</v>
      </c>
      <c r="B72" s="118">
        <v>4220000</v>
      </c>
      <c r="C72" s="118"/>
      <c r="D72" s="118"/>
      <c r="E72" s="118">
        <f>$B72      +$C72      +$D72</f>
        <v>4220000</v>
      </c>
      <c r="F72" s="119">
        <v>4220000</v>
      </c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16916000</v>
      </c>
      <c r="C73" s="127">
        <f>SUM(C71:C72)</f>
        <v>0</v>
      </c>
      <c r="D73" s="127"/>
      <c r="E73" s="127">
        <f>$B73      +$C73      +$D73</f>
        <v>16916000</v>
      </c>
      <c r="F73" s="128">
        <f t="shared" ref="F73:O73" si="44">SUM(F71:F72)</f>
        <v>16916000</v>
      </c>
      <c r="G73" s="129">
        <f t="shared" si="44"/>
        <v>12696000</v>
      </c>
      <c r="H73" s="128">
        <f t="shared" si="44"/>
        <v>248000</v>
      </c>
      <c r="I73" s="129">
        <f t="shared" si="44"/>
        <v>248102</v>
      </c>
      <c r="J73" s="128">
        <f t="shared" si="44"/>
        <v>5453000</v>
      </c>
      <c r="K73" s="129">
        <f t="shared" si="44"/>
        <v>4985654</v>
      </c>
      <c r="L73" s="128">
        <f t="shared" si="44"/>
        <v>1196000</v>
      </c>
      <c r="M73" s="129">
        <f t="shared" si="44"/>
        <v>1075967</v>
      </c>
      <c r="N73" s="128">
        <f t="shared" si="44"/>
        <v>5188000</v>
      </c>
      <c r="O73" s="129">
        <f t="shared" si="44"/>
        <v>8792689</v>
      </c>
      <c r="P73" s="128">
        <f>$H73      +$J73      +$L73      +$N73</f>
        <v>12085000</v>
      </c>
      <c r="Q73" s="129">
        <f>$I73      +$K73      +$M73      +$O73</f>
        <v>15102412</v>
      </c>
      <c r="R73" s="68">
        <f>IF(($L73      =0),0,((($N73      -$L73      )/$L73      )*100))</f>
        <v>333.7792642140468</v>
      </c>
      <c r="S73" s="69">
        <f>IF(($M73      =0),0,((($O73      -$M73      )/$M73      )*100))</f>
        <v>717.18946770672335</v>
      </c>
      <c r="T73" s="68">
        <f>IF(($E71      =0),0,(($P71      /$E71      )*100))</f>
        <v>95.187460617517331</v>
      </c>
      <c r="U73" s="70">
        <f>IF($E71   =0,0,($Q71   /$E71 )*100)</f>
        <v>118.95409577819787</v>
      </c>
      <c r="V73" s="128">
        <f>SUM(V71:V72)</f>
        <v>4054000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16916000</v>
      </c>
      <c r="C74" s="130">
        <f>SUM(C71:C72)</f>
        <v>0</v>
      </c>
      <c r="D74" s="130"/>
      <c r="E74" s="130">
        <f>$B74      +$C74      +$D74</f>
        <v>16916000</v>
      </c>
      <c r="F74" s="131">
        <f t="shared" ref="F74:O74" si="45">SUM(F71:F72)</f>
        <v>16916000</v>
      </c>
      <c r="G74" s="132">
        <f t="shared" si="45"/>
        <v>12696000</v>
      </c>
      <c r="H74" s="131">
        <f t="shared" si="45"/>
        <v>248000</v>
      </c>
      <c r="I74" s="132">
        <f t="shared" si="45"/>
        <v>248102</v>
      </c>
      <c r="J74" s="131">
        <f t="shared" si="45"/>
        <v>5453000</v>
      </c>
      <c r="K74" s="132">
        <f t="shared" si="45"/>
        <v>4985654</v>
      </c>
      <c r="L74" s="131">
        <f t="shared" si="45"/>
        <v>1196000</v>
      </c>
      <c r="M74" s="132">
        <f t="shared" si="45"/>
        <v>1075967</v>
      </c>
      <c r="N74" s="131">
        <f t="shared" si="45"/>
        <v>5188000</v>
      </c>
      <c r="O74" s="132">
        <f t="shared" si="45"/>
        <v>8792689</v>
      </c>
      <c r="P74" s="131">
        <f>$H74      +$J74      +$L74      +$N74</f>
        <v>12085000</v>
      </c>
      <c r="Q74" s="132">
        <f>$I74      +$K74      +$M74      +$O74</f>
        <v>15102412</v>
      </c>
      <c r="R74" s="72">
        <f>IF(($L74      =0),0,((($N74      -$L74      )/$L74      )*100))</f>
        <v>333.7792642140468</v>
      </c>
      <c r="S74" s="73">
        <f>IF(($M74      =0),0,((($O74      -$M74      )/$M74      )*100))</f>
        <v>717.18946770672335</v>
      </c>
      <c r="T74" s="72">
        <f>IF(($E71      =0),0,(($P71      /$E71      )*100))</f>
        <v>95.187460617517331</v>
      </c>
      <c r="U74" s="76">
        <f>IF($E71   =0,0,($Q71   /$E71 )*100)</f>
        <v>118.95409577819787</v>
      </c>
      <c r="V74" s="131">
        <f>SUM(V71:V72)</f>
        <v>4054000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32035000</v>
      </c>
      <c r="C75" s="130">
        <f>SUM(C9:C16,C19:C25,C28:C31,C34,C37:C41,C44:C54,C57:C60,C63:C67,C71:C72)</f>
        <v>0</v>
      </c>
      <c r="D75" s="130"/>
      <c r="E75" s="130">
        <f>$B75      +$C75      +$D75</f>
        <v>32035000</v>
      </c>
      <c r="F75" s="131">
        <f t="shared" ref="F75:O75" si="46">SUM(F9:F16,F19:F25,F28:F31,F34,F37:F41,F44:F54,F57:F60,F63:F67,F71:F72)</f>
        <v>32035000</v>
      </c>
      <c r="G75" s="132">
        <f t="shared" si="46"/>
        <v>27297000</v>
      </c>
      <c r="H75" s="131">
        <f t="shared" si="46"/>
        <v>4977000</v>
      </c>
      <c r="I75" s="132">
        <f t="shared" si="46"/>
        <v>4339201</v>
      </c>
      <c r="J75" s="131">
        <f t="shared" si="46"/>
        <v>9745000</v>
      </c>
      <c r="K75" s="132">
        <f t="shared" si="46"/>
        <v>9190237</v>
      </c>
      <c r="L75" s="131">
        <f t="shared" si="46"/>
        <v>1305000</v>
      </c>
      <c r="M75" s="132">
        <f t="shared" si="46"/>
        <v>1770915</v>
      </c>
      <c r="N75" s="131">
        <f t="shared" si="46"/>
        <v>7498000</v>
      </c>
      <c r="O75" s="132">
        <f t="shared" si="46"/>
        <v>11517769</v>
      </c>
      <c r="P75" s="131">
        <f>$H75      +$J75      +$L75      +$N75</f>
        <v>23525000</v>
      </c>
      <c r="Q75" s="132">
        <f>$I75      +$K75      +$M75      +$O75</f>
        <v>26818122</v>
      </c>
      <c r="R75" s="72">
        <f>IF(($L75      =0),0,((($N75      -$L75      )/$L75      )*100))</f>
        <v>474.5593869731801</v>
      </c>
      <c r="S75" s="73">
        <f>IF(($M75      =0),0,((($O75      -$M75      )/$M75      )*100))</f>
        <v>550.3851963532976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86.181631681137119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98.245675348939443</v>
      </c>
      <c r="V75" s="131">
        <f>SUM(V9:V16,V19:V25,V28:V31,V34,V37:V41,V44:V54,V57:V60,V63:V67,V71:V72)</f>
        <v>28154000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145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146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147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148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149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150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151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152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153</v>
      </c>
    </row>
    <row r="118" spans="1:23" x14ac:dyDescent="0.2">
      <c r="A118" s="35" t="s">
        <v>154</v>
      </c>
    </row>
    <row r="119" spans="1:23" x14ac:dyDescent="0.2">
      <c r="A119" s="35" t="s">
        <v>155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156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157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158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aTjpjPRLVxtruQ0YUglhjG+qmV7t87iDqHePwOdFdLrLlf3DYTz172mpwjL7QTAIn7V0uXuA/Jvc+gropVYW7g==" saltValue="wBdWt9kawYGYEVb2EEITpA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120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3000000</v>
      </c>
      <c r="C10" s="118"/>
      <c r="D10" s="118"/>
      <c r="E10" s="118">
        <f t="shared" ref="E10:E17" si="0">$B10      +$C10      +$D10</f>
        <v>3000000</v>
      </c>
      <c r="F10" s="119">
        <v>3000000</v>
      </c>
      <c r="G10" s="120">
        <v>3000000</v>
      </c>
      <c r="H10" s="119">
        <v>1197000</v>
      </c>
      <c r="I10" s="120"/>
      <c r="J10" s="119">
        <v>386000</v>
      </c>
      <c r="K10" s="120">
        <v>1548775</v>
      </c>
      <c r="L10" s="119">
        <v>389000</v>
      </c>
      <c r="M10" s="120">
        <v>382937</v>
      </c>
      <c r="N10" s="119">
        <v>71000</v>
      </c>
      <c r="O10" s="120"/>
      <c r="P10" s="119">
        <f t="shared" ref="P10:P17" si="1">$H10      +$J10      +$L10      +$N10</f>
        <v>2043000</v>
      </c>
      <c r="Q10" s="120">
        <f t="shared" ref="Q10:Q17" si="2">$I10      +$K10      +$M10      +$O10</f>
        <v>1931712</v>
      </c>
      <c r="R10" s="59">
        <f t="shared" ref="R10:R17" si="3">IF(($L10      =0),0,((($N10      -$L10      )/$L10      )*100))</f>
        <v>-81.748071979434442</v>
      </c>
      <c r="S10" s="60">
        <f t="shared" ref="S10:S17" si="4">IF(($M10      =0),0,((($O10      -$M10      )/$M10      )*100))</f>
        <v>-100</v>
      </c>
      <c r="T10" s="59">
        <f t="shared" ref="T10:T17" si="5">IF(($E10      =0),0,(($P10      /$E10      )*100))</f>
        <v>68.100000000000009</v>
      </c>
      <c r="U10" s="61">
        <f t="shared" ref="U10:U17" si="6">IF(($E10      =0),0,(($Q10      /$E10      )*100))</f>
        <v>64.3904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3000000</v>
      </c>
      <c r="C17" s="121">
        <f>SUM(C9:C16)</f>
        <v>0</v>
      </c>
      <c r="D17" s="121"/>
      <c r="E17" s="121">
        <f t="shared" si="0"/>
        <v>3000000</v>
      </c>
      <c r="F17" s="122">
        <f t="shared" ref="F17:O17" si="7">SUM(F9:F16)</f>
        <v>3000000</v>
      </c>
      <c r="G17" s="123">
        <f t="shared" si="7"/>
        <v>3000000</v>
      </c>
      <c r="H17" s="122">
        <f t="shared" si="7"/>
        <v>1197000</v>
      </c>
      <c r="I17" s="123">
        <f t="shared" si="7"/>
        <v>0</v>
      </c>
      <c r="J17" s="122">
        <f t="shared" si="7"/>
        <v>386000</v>
      </c>
      <c r="K17" s="123">
        <f t="shared" si="7"/>
        <v>1548775</v>
      </c>
      <c r="L17" s="122">
        <f t="shared" si="7"/>
        <v>389000</v>
      </c>
      <c r="M17" s="123">
        <f t="shared" si="7"/>
        <v>382937</v>
      </c>
      <c r="N17" s="122">
        <f t="shared" si="7"/>
        <v>71000</v>
      </c>
      <c r="O17" s="123">
        <f t="shared" si="7"/>
        <v>0</v>
      </c>
      <c r="P17" s="122">
        <f t="shared" si="1"/>
        <v>2043000</v>
      </c>
      <c r="Q17" s="123">
        <f t="shared" si="2"/>
        <v>1931712</v>
      </c>
      <c r="R17" s="63">
        <f t="shared" si="3"/>
        <v>-81.748071979434442</v>
      </c>
      <c r="S17" s="64">
        <f t="shared" si="4"/>
        <v>-100</v>
      </c>
      <c r="T17" s="63">
        <f>IF((SUM($E9:$E14))=0,0,(P17/(SUM($E9:$E14))*100))</f>
        <v>68.100000000000009</v>
      </c>
      <c r="U17" s="65">
        <f>IF((SUM($E9:$E14))=0,0,(Q17/(SUM($E9:$E14))*100))</f>
        <v>64.3904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/>
      <c r="C34" s="118"/>
      <c r="D34" s="118"/>
      <c r="E34" s="118">
        <f>$B34      +$C34      +$D34</f>
        <v>0</v>
      </c>
      <c r="F34" s="119"/>
      <c r="G34" s="120"/>
      <c r="H34" s="119"/>
      <c r="I34" s="120"/>
      <c r="J34" s="119"/>
      <c r="K34" s="120"/>
      <c r="L34" s="119"/>
      <c r="M34" s="120"/>
      <c r="N34" s="119"/>
      <c r="O34" s="120"/>
      <c r="P34" s="119">
        <f>$H34      +$J34      +$L34      +$N34</f>
        <v>0</v>
      </c>
      <c r="Q34" s="120">
        <f>$I34      +$K34      +$M34      +$O34</f>
        <v>0</v>
      </c>
      <c r="R34" s="59">
        <f>IF(($L34      =0),0,((($N34      -$L34      )/$L34      )*100))</f>
        <v>0</v>
      </c>
      <c r="S34" s="60">
        <f>IF(($M34      =0),0,((($O34      -$M34      )/$M34      )*100))</f>
        <v>0</v>
      </c>
      <c r="T34" s="59">
        <f>IF(($E34      =0),0,(($P34      /$E34      )*100))</f>
        <v>0</v>
      </c>
      <c r="U34" s="61">
        <f>IF(($E34      =0),0,(($Q34      /$E34      )*100))</f>
        <v>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0</v>
      </c>
      <c r="C35" s="121">
        <f>C34</f>
        <v>0</v>
      </c>
      <c r="D35" s="121"/>
      <c r="E35" s="121">
        <f>$B35      +$C35      +$D35</f>
        <v>0</v>
      </c>
      <c r="F35" s="122">
        <f t="shared" ref="F35:O35" si="17">F34</f>
        <v>0</v>
      </c>
      <c r="G35" s="123">
        <f t="shared" si="17"/>
        <v>0</v>
      </c>
      <c r="H35" s="122">
        <f t="shared" si="17"/>
        <v>0</v>
      </c>
      <c r="I35" s="123">
        <f t="shared" si="17"/>
        <v>0</v>
      </c>
      <c r="J35" s="122">
        <f t="shared" si="17"/>
        <v>0</v>
      </c>
      <c r="K35" s="123">
        <f t="shared" si="17"/>
        <v>0</v>
      </c>
      <c r="L35" s="122">
        <f t="shared" si="17"/>
        <v>0</v>
      </c>
      <c r="M35" s="123">
        <f t="shared" si="17"/>
        <v>0</v>
      </c>
      <c r="N35" s="122">
        <f t="shared" si="17"/>
        <v>0</v>
      </c>
      <c r="O35" s="123">
        <f t="shared" si="17"/>
        <v>0</v>
      </c>
      <c r="P35" s="122">
        <f>$H35      +$J35      +$L35      +$N35</f>
        <v>0</v>
      </c>
      <c r="Q35" s="123">
        <f>$I35      +$K35      +$M35      +$O35</f>
        <v>0</v>
      </c>
      <c r="R35" s="63">
        <f>IF(($L35      =0),0,((($N35      -$L35      )/$L35      )*100))</f>
        <v>0</v>
      </c>
      <c r="S35" s="64">
        <f>IF(($M35      =0),0,((($O35      -$M35      )/$M35      )*100))</f>
        <v>0</v>
      </c>
      <c r="T35" s="63">
        <f>IF($E35   =0,0,($P35   /$E35   )*100)</f>
        <v>0</v>
      </c>
      <c r="U35" s="65">
        <f>IF($E35   =0,0,($Q35   /$E35   )*100)</f>
        <v>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>
        <v>-483000</v>
      </c>
      <c r="D38" s="118"/>
      <c r="E38" s="118">
        <f t="shared" si="18"/>
        <v>-483000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0</v>
      </c>
      <c r="C42" s="121">
        <f>SUM(C37:C41)</f>
        <v>-483000</v>
      </c>
      <c r="D42" s="121"/>
      <c r="E42" s="121">
        <f t="shared" si="18"/>
        <v>-483000</v>
      </c>
      <c r="F42" s="122">
        <f t="shared" ref="F42:O42" si="25">SUM(F37:F41)</f>
        <v>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3000000</v>
      </c>
      <c r="C69" s="130">
        <f>SUM(C9:C16,C19:C25,C28:C31,C34,C37:C41,C44:C54,C57:C60,C63:C67)</f>
        <v>-483000</v>
      </c>
      <c r="D69" s="130"/>
      <c r="E69" s="130">
        <f t="shared" si="35"/>
        <v>2517000</v>
      </c>
      <c r="F69" s="131">
        <f t="shared" ref="F69:O69" si="43">SUM(F9:F16,F19:F25,F28:F31,F34,F37:F41,F44:F54,F57:F60,F63:F67)</f>
        <v>3000000</v>
      </c>
      <c r="G69" s="132">
        <f t="shared" si="43"/>
        <v>3000000</v>
      </c>
      <c r="H69" s="131">
        <f t="shared" si="43"/>
        <v>1197000</v>
      </c>
      <c r="I69" s="132">
        <f t="shared" si="43"/>
        <v>0</v>
      </c>
      <c r="J69" s="131">
        <f t="shared" si="43"/>
        <v>386000</v>
      </c>
      <c r="K69" s="132">
        <f t="shared" si="43"/>
        <v>1548775</v>
      </c>
      <c r="L69" s="131">
        <f t="shared" si="43"/>
        <v>389000</v>
      </c>
      <c r="M69" s="132">
        <f t="shared" si="43"/>
        <v>382937</v>
      </c>
      <c r="N69" s="131">
        <f t="shared" si="43"/>
        <v>71000</v>
      </c>
      <c r="O69" s="132">
        <f t="shared" si="43"/>
        <v>0</v>
      </c>
      <c r="P69" s="131">
        <f t="shared" si="36"/>
        <v>2043000</v>
      </c>
      <c r="Q69" s="132">
        <f t="shared" si="37"/>
        <v>1931712</v>
      </c>
      <c r="R69" s="72">
        <f t="shared" si="38"/>
        <v>-81.748071979434442</v>
      </c>
      <c r="S69" s="73">
        <f t="shared" si="39"/>
        <v>-100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68.100000000000009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64.3904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8179000</v>
      </c>
      <c r="C71" s="118"/>
      <c r="D71" s="118"/>
      <c r="E71" s="118">
        <f>$B71      +$C71      +$D71</f>
        <v>8179000</v>
      </c>
      <c r="F71" s="119">
        <v>8179000</v>
      </c>
      <c r="G71" s="120">
        <v>4300000</v>
      </c>
      <c r="H71" s="119">
        <v>920000</v>
      </c>
      <c r="I71" s="120"/>
      <c r="J71" s="119">
        <v>731000</v>
      </c>
      <c r="K71" s="120">
        <v>2715318</v>
      </c>
      <c r="L71" s="119">
        <v>503000</v>
      </c>
      <c r="M71" s="120">
        <v>-657428</v>
      </c>
      <c r="N71" s="119"/>
      <c r="O71" s="120"/>
      <c r="P71" s="119">
        <f>$H71      +$J71      +$L71      +$N71</f>
        <v>2154000</v>
      </c>
      <c r="Q71" s="120">
        <f>$I71      +$K71      +$M71      +$O71</f>
        <v>2057890</v>
      </c>
      <c r="R71" s="59">
        <f>IF(($L71      =0),0,((($N71      -$L71      )/$L71      )*100))</f>
        <v>-100</v>
      </c>
      <c r="S71" s="60">
        <f>IF(($M71      =0),0,((($O71      -$M71      )/$M71      )*100))</f>
        <v>-100</v>
      </c>
      <c r="T71" s="59">
        <f>IF(($E71      =0),0,(($P71      /$E71      )*100))</f>
        <v>26.335737865264701</v>
      </c>
      <c r="U71" s="61">
        <f>IF(($E71      =0),0,(($Q71      /$E71      )*100))</f>
        <v>25.160655336838246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8179000</v>
      </c>
      <c r="C73" s="127">
        <f>SUM(C71:C72)</f>
        <v>0</v>
      </c>
      <c r="D73" s="127"/>
      <c r="E73" s="127">
        <f>$B73      +$C73      +$D73</f>
        <v>8179000</v>
      </c>
      <c r="F73" s="128">
        <f t="shared" ref="F73:O73" si="44">SUM(F71:F72)</f>
        <v>8179000</v>
      </c>
      <c r="G73" s="129">
        <f t="shared" si="44"/>
        <v>4300000</v>
      </c>
      <c r="H73" s="128">
        <f t="shared" si="44"/>
        <v>920000</v>
      </c>
      <c r="I73" s="129">
        <f t="shared" si="44"/>
        <v>0</v>
      </c>
      <c r="J73" s="128">
        <f t="shared" si="44"/>
        <v>731000</v>
      </c>
      <c r="K73" s="129">
        <f t="shared" si="44"/>
        <v>2715318</v>
      </c>
      <c r="L73" s="128">
        <f t="shared" si="44"/>
        <v>503000</v>
      </c>
      <c r="M73" s="129">
        <f t="shared" si="44"/>
        <v>-657428</v>
      </c>
      <c r="N73" s="128">
        <f t="shared" si="44"/>
        <v>0</v>
      </c>
      <c r="O73" s="129">
        <f t="shared" si="44"/>
        <v>0</v>
      </c>
      <c r="P73" s="128">
        <f>$H73      +$J73      +$L73      +$N73</f>
        <v>2154000</v>
      </c>
      <c r="Q73" s="129">
        <f>$I73      +$K73      +$M73      +$O73</f>
        <v>2057890</v>
      </c>
      <c r="R73" s="68">
        <f>IF(($L73      =0),0,((($N73      -$L73      )/$L73      )*100))</f>
        <v>-100</v>
      </c>
      <c r="S73" s="69">
        <f>IF(($M73      =0),0,((($O73      -$M73      )/$M73      )*100))</f>
        <v>-100</v>
      </c>
      <c r="T73" s="68">
        <f>IF(($E71      =0),0,(($P71      /$E71      )*100))</f>
        <v>26.335737865264701</v>
      </c>
      <c r="U73" s="70">
        <f>IF($E71   =0,0,($Q71   /$E71 )*100)</f>
        <v>25.160655336838246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8179000</v>
      </c>
      <c r="C74" s="130">
        <f>SUM(C71:C72)</f>
        <v>0</v>
      </c>
      <c r="D74" s="130"/>
      <c r="E74" s="130">
        <f>$B74      +$C74      +$D74</f>
        <v>8179000</v>
      </c>
      <c r="F74" s="131">
        <f t="shared" ref="F74:O74" si="45">SUM(F71:F72)</f>
        <v>8179000</v>
      </c>
      <c r="G74" s="132">
        <f t="shared" si="45"/>
        <v>4300000</v>
      </c>
      <c r="H74" s="131">
        <f t="shared" si="45"/>
        <v>920000</v>
      </c>
      <c r="I74" s="132">
        <f t="shared" si="45"/>
        <v>0</v>
      </c>
      <c r="J74" s="131">
        <f t="shared" si="45"/>
        <v>731000</v>
      </c>
      <c r="K74" s="132">
        <f t="shared" si="45"/>
        <v>2715318</v>
      </c>
      <c r="L74" s="131">
        <f t="shared" si="45"/>
        <v>503000</v>
      </c>
      <c r="M74" s="132">
        <f t="shared" si="45"/>
        <v>-657428</v>
      </c>
      <c r="N74" s="131">
        <f t="shared" si="45"/>
        <v>0</v>
      </c>
      <c r="O74" s="132">
        <f t="shared" si="45"/>
        <v>0</v>
      </c>
      <c r="P74" s="131">
        <f>$H74      +$J74      +$L74      +$N74</f>
        <v>2154000</v>
      </c>
      <c r="Q74" s="132">
        <f>$I74      +$K74      +$M74      +$O74</f>
        <v>2057890</v>
      </c>
      <c r="R74" s="72">
        <f>IF(($L74      =0),0,((($N74      -$L74      )/$L74      )*100))</f>
        <v>-100</v>
      </c>
      <c r="S74" s="73">
        <f>IF(($M74      =0),0,((($O74      -$M74      )/$M74      )*100))</f>
        <v>-100</v>
      </c>
      <c r="T74" s="72">
        <f>IF(($E71      =0),0,(($P71      /$E71      )*100))</f>
        <v>26.335737865264701</v>
      </c>
      <c r="U74" s="76">
        <f>IF($E71   =0,0,($Q71   /$E71 )*100)</f>
        <v>25.160655336838246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11179000</v>
      </c>
      <c r="C75" s="130">
        <f>SUM(C9:C16,C19:C25,C28:C31,C34,C37:C41,C44:C54,C57:C60,C63:C67,C71:C72)</f>
        <v>-483000</v>
      </c>
      <c r="D75" s="130"/>
      <c r="E75" s="130">
        <f>$B75      +$C75      +$D75</f>
        <v>10696000</v>
      </c>
      <c r="F75" s="131">
        <f t="shared" ref="F75:O75" si="46">SUM(F9:F16,F19:F25,F28:F31,F34,F37:F41,F44:F54,F57:F60,F63:F67,F71:F72)</f>
        <v>11179000</v>
      </c>
      <c r="G75" s="132">
        <f t="shared" si="46"/>
        <v>7300000</v>
      </c>
      <c r="H75" s="131">
        <f t="shared" si="46"/>
        <v>2117000</v>
      </c>
      <c r="I75" s="132">
        <f t="shared" si="46"/>
        <v>0</v>
      </c>
      <c r="J75" s="131">
        <f t="shared" si="46"/>
        <v>1117000</v>
      </c>
      <c r="K75" s="132">
        <f t="shared" si="46"/>
        <v>4264093</v>
      </c>
      <c r="L75" s="131">
        <f t="shared" si="46"/>
        <v>892000</v>
      </c>
      <c r="M75" s="132">
        <f t="shared" si="46"/>
        <v>-274491</v>
      </c>
      <c r="N75" s="131">
        <f t="shared" si="46"/>
        <v>71000</v>
      </c>
      <c r="O75" s="132">
        <f t="shared" si="46"/>
        <v>0</v>
      </c>
      <c r="P75" s="131">
        <f>$H75      +$J75      +$L75      +$N75</f>
        <v>4197000</v>
      </c>
      <c r="Q75" s="132">
        <f>$I75      +$K75      +$M75      +$O75</f>
        <v>3989602</v>
      </c>
      <c r="R75" s="72">
        <f>IF(($L75      =0),0,((($N75      -$L75      )/$L75      )*100))</f>
        <v>-92.040358744394624</v>
      </c>
      <c r="S75" s="73">
        <f>IF(($M75      =0),0,((($O75      -$M75      )/$M75      )*100))</f>
        <v>-100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37.543608551748811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35.688362107523034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145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146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147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148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149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150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151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152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153</v>
      </c>
    </row>
    <row r="118" spans="1:23" x14ac:dyDescent="0.2">
      <c r="A118" s="35" t="s">
        <v>154</v>
      </c>
    </row>
    <row r="119" spans="1:23" x14ac:dyDescent="0.2">
      <c r="A119" s="35" t="s">
        <v>155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156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157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158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Ul16oYZ8iT81QyoKSaFwLLbxj+r28GGrkxcdkxms7BHHc1NKbIBb/qHUmJ8YxLl95Xz7sYDh9/HrNC7gstnfDQ==" saltValue="j2F0LIFFgcf04tY+zJX/Gg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121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2000000</v>
      </c>
      <c r="C10" s="118"/>
      <c r="D10" s="118"/>
      <c r="E10" s="118">
        <f t="shared" ref="E10:E17" si="0">$B10      +$C10      +$D10</f>
        <v>2000000</v>
      </c>
      <c r="F10" s="119">
        <v>2000000</v>
      </c>
      <c r="G10" s="120">
        <v>2000000</v>
      </c>
      <c r="H10" s="119">
        <v>562000</v>
      </c>
      <c r="I10" s="120">
        <v>561075</v>
      </c>
      <c r="J10" s="119">
        <v>673000</v>
      </c>
      <c r="K10" s="120">
        <v>672264</v>
      </c>
      <c r="L10" s="119">
        <v>408000</v>
      </c>
      <c r="M10" s="120">
        <v>457421</v>
      </c>
      <c r="N10" s="119"/>
      <c r="O10" s="120">
        <v>309241</v>
      </c>
      <c r="P10" s="119">
        <f t="shared" ref="P10:P17" si="1">$H10      +$J10      +$L10      +$N10</f>
        <v>1643000</v>
      </c>
      <c r="Q10" s="120">
        <f t="shared" ref="Q10:Q17" si="2">$I10      +$K10      +$M10      +$O10</f>
        <v>2000001</v>
      </c>
      <c r="R10" s="59">
        <f t="shared" ref="R10:R17" si="3">IF(($L10      =0),0,((($N10      -$L10      )/$L10      )*100))</f>
        <v>-100</v>
      </c>
      <c r="S10" s="60">
        <f t="shared" ref="S10:S17" si="4">IF(($M10      =0),0,((($O10      -$M10      )/$M10      )*100))</f>
        <v>-32.394664871092495</v>
      </c>
      <c r="T10" s="59">
        <f t="shared" ref="T10:T17" si="5">IF(($E10      =0),0,(($P10      /$E10      )*100))</f>
        <v>82.15</v>
      </c>
      <c r="U10" s="61">
        <f t="shared" ref="U10:U17" si="6">IF(($E10      =0),0,(($Q10      /$E10      )*100))</f>
        <v>100.00005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2000000</v>
      </c>
      <c r="C17" s="121">
        <f>SUM(C9:C16)</f>
        <v>0</v>
      </c>
      <c r="D17" s="121"/>
      <c r="E17" s="121">
        <f t="shared" si="0"/>
        <v>2000000</v>
      </c>
      <c r="F17" s="122">
        <f t="shared" ref="F17:O17" si="7">SUM(F9:F16)</f>
        <v>2000000</v>
      </c>
      <c r="G17" s="123">
        <f t="shared" si="7"/>
        <v>2000000</v>
      </c>
      <c r="H17" s="122">
        <f t="shared" si="7"/>
        <v>562000</v>
      </c>
      <c r="I17" s="123">
        <f t="shared" si="7"/>
        <v>561075</v>
      </c>
      <c r="J17" s="122">
        <f t="shared" si="7"/>
        <v>673000</v>
      </c>
      <c r="K17" s="123">
        <f t="shared" si="7"/>
        <v>672264</v>
      </c>
      <c r="L17" s="122">
        <f t="shared" si="7"/>
        <v>408000</v>
      </c>
      <c r="M17" s="123">
        <f t="shared" si="7"/>
        <v>457421</v>
      </c>
      <c r="N17" s="122">
        <f t="shared" si="7"/>
        <v>0</v>
      </c>
      <c r="O17" s="123">
        <f t="shared" si="7"/>
        <v>309241</v>
      </c>
      <c r="P17" s="122">
        <f t="shared" si="1"/>
        <v>1643000</v>
      </c>
      <c r="Q17" s="123">
        <f t="shared" si="2"/>
        <v>2000001</v>
      </c>
      <c r="R17" s="63">
        <f t="shared" si="3"/>
        <v>-100</v>
      </c>
      <c r="S17" s="64">
        <f t="shared" si="4"/>
        <v>-32.394664871092495</v>
      </c>
      <c r="T17" s="63">
        <f>IF((SUM($E9:$E14))=0,0,(P17/(SUM($E9:$E14))*100))</f>
        <v>82.15</v>
      </c>
      <c r="U17" s="65">
        <f>IF((SUM($E9:$E14))=0,0,(Q17/(SUM($E9:$E14))*100))</f>
        <v>100.00005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1269000</v>
      </c>
      <c r="C34" s="118"/>
      <c r="D34" s="118"/>
      <c r="E34" s="118">
        <f>$B34      +$C34      +$D34</f>
        <v>1269000</v>
      </c>
      <c r="F34" s="119">
        <v>1269000</v>
      </c>
      <c r="G34" s="120">
        <v>1269000</v>
      </c>
      <c r="H34" s="119">
        <v>317000</v>
      </c>
      <c r="I34" s="120"/>
      <c r="J34" s="119">
        <v>18000</v>
      </c>
      <c r="K34" s="120">
        <v>888000</v>
      </c>
      <c r="L34" s="119"/>
      <c r="M34" s="120">
        <v>381000</v>
      </c>
      <c r="N34" s="119"/>
      <c r="O34" s="120"/>
      <c r="P34" s="119">
        <f>$H34      +$J34      +$L34      +$N34</f>
        <v>335000</v>
      </c>
      <c r="Q34" s="120">
        <f>$I34      +$K34      +$M34      +$O34</f>
        <v>1269000</v>
      </c>
      <c r="R34" s="59">
        <f>IF(($L34      =0),0,((($N34      -$L34      )/$L34      )*100))</f>
        <v>0</v>
      </c>
      <c r="S34" s="60">
        <f>IF(($M34      =0),0,((($O34      -$M34      )/$M34      )*100))</f>
        <v>-100</v>
      </c>
      <c r="T34" s="59">
        <f>IF(($E34      =0),0,(($P34      /$E34      )*100))</f>
        <v>26.398739164696611</v>
      </c>
      <c r="U34" s="61">
        <f>IF(($E34      =0),0,(($Q34      /$E34      )*100))</f>
        <v>100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1269000</v>
      </c>
      <c r="C35" s="121">
        <f>C34</f>
        <v>0</v>
      </c>
      <c r="D35" s="121"/>
      <c r="E35" s="121">
        <f>$B35      +$C35      +$D35</f>
        <v>1269000</v>
      </c>
      <c r="F35" s="122">
        <f t="shared" ref="F35:O35" si="17">F34</f>
        <v>1269000</v>
      </c>
      <c r="G35" s="123">
        <f t="shared" si="17"/>
        <v>1269000</v>
      </c>
      <c r="H35" s="122">
        <f t="shared" si="17"/>
        <v>317000</v>
      </c>
      <c r="I35" s="123">
        <f t="shared" si="17"/>
        <v>0</v>
      </c>
      <c r="J35" s="122">
        <f t="shared" si="17"/>
        <v>18000</v>
      </c>
      <c r="K35" s="123">
        <f t="shared" si="17"/>
        <v>888000</v>
      </c>
      <c r="L35" s="122">
        <f t="shared" si="17"/>
        <v>0</v>
      </c>
      <c r="M35" s="123">
        <f t="shared" si="17"/>
        <v>381000</v>
      </c>
      <c r="N35" s="122">
        <f t="shared" si="17"/>
        <v>0</v>
      </c>
      <c r="O35" s="123">
        <f t="shared" si="17"/>
        <v>0</v>
      </c>
      <c r="P35" s="122">
        <f>$H35      +$J35      +$L35      +$N35</f>
        <v>335000</v>
      </c>
      <c r="Q35" s="123">
        <f>$I35      +$K35      +$M35      +$O35</f>
        <v>1269000</v>
      </c>
      <c r="R35" s="63">
        <f>IF(($L35      =0),0,((($N35      -$L35      )/$L35      )*100))</f>
        <v>0</v>
      </c>
      <c r="S35" s="64">
        <f>IF(($M35      =0),0,((($O35      -$M35      )/$M35      )*100))</f>
        <v>-100</v>
      </c>
      <c r="T35" s="63">
        <f>IF($E35   =0,0,($P35   /$E35   )*100)</f>
        <v>26.398739164696611</v>
      </c>
      <c r="U35" s="65">
        <f>IF($E35   =0,0,($Q35   /$E35   )*100)</f>
        <v>100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1500000</v>
      </c>
      <c r="C37" s="118"/>
      <c r="D37" s="118"/>
      <c r="E37" s="118">
        <f t="shared" ref="E37:E42" si="18">$B37      +$C37      +$D37</f>
        <v>1500000</v>
      </c>
      <c r="F37" s="119">
        <v>1500000</v>
      </c>
      <c r="G37" s="120">
        <v>1500000</v>
      </c>
      <c r="H37" s="119">
        <v>418000</v>
      </c>
      <c r="I37" s="120">
        <v>599672</v>
      </c>
      <c r="J37" s="119">
        <v>557000</v>
      </c>
      <c r="K37" s="120">
        <v>375328</v>
      </c>
      <c r="L37" s="119">
        <v>525000</v>
      </c>
      <c r="M37" s="120">
        <v>764194</v>
      </c>
      <c r="N37" s="119"/>
      <c r="O37" s="120">
        <v>-239194</v>
      </c>
      <c r="P37" s="119">
        <f t="shared" ref="P37:P42" si="19">$H37      +$J37      +$L37      +$N37</f>
        <v>1500000</v>
      </c>
      <c r="Q37" s="120">
        <f t="shared" ref="Q37:Q42" si="20">$I37      +$K37      +$M37      +$O37</f>
        <v>1500000</v>
      </c>
      <c r="R37" s="59">
        <f t="shared" ref="R37:R42" si="21">IF(($L37      =0),0,((($N37      -$L37      )/$L37      )*100))</f>
        <v>-100</v>
      </c>
      <c r="S37" s="60">
        <f t="shared" ref="S37:S42" si="22">IF(($M37      =0),0,((($O37      -$M37      )/$M37      )*100))</f>
        <v>-131.30016723502146</v>
      </c>
      <c r="T37" s="59">
        <f t="shared" ref="T37:T42" si="23">IF(($E37      =0),0,(($P37      /$E37      )*100))</f>
        <v>100</v>
      </c>
      <c r="U37" s="61">
        <f t="shared" ref="U37:U42" si="24">IF(($E37      =0),0,(($Q37      /$E37      )*100))</f>
        <v>100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1500000</v>
      </c>
      <c r="C42" s="121">
        <f>SUM(C37:C41)</f>
        <v>0</v>
      </c>
      <c r="D42" s="121"/>
      <c r="E42" s="121">
        <f t="shared" si="18"/>
        <v>1500000</v>
      </c>
      <c r="F42" s="122">
        <f t="shared" ref="F42:O42" si="25">SUM(F37:F41)</f>
        <v>1500000</v>
      </c>
      <c r="G42" s="123">
        <f t="shared" si="25"/>
        <v>1500000</v>
      </c>
      <c r="H42" s="122">
        <f t="shared" si="25"/>
        <v>418000</v>
      </c>
      <c r="I42" s="123">
        <f t="shared" si="25"/>
        <v>599672</v>
      </c>
      <c r="J42" s="122">
        <f t="shared" si="25"/>
        <v>557000</v>
      </c>
      <c r="K42" s="123">
        <f t="shared" si="25"/>
        <v>375328</v>
      </c>
      <c r="L42" s="122">
        <f t="shared" si="25"/>
        <v>525000</v>
      </c>
      <c r="M42" s="123">
        <f t="shared" si="25"/>
        <v>764194</v>
      </c>
      <c r="N42" s="122">
        <f t="shared" si="25"/>
        <v>0</v>
      </c>
      <c r="O42" s="123">
        <f t="shared" si="25"/>
        <v>-239194</v>
      </c>
      <c r="P42" s="122">
        <f t="shared" si="19"/>
        <v>1500000</v>
      </c>
      <c r="Q42" s="123">
        <f t="shared" si="20"/>
        <v>1500000</v>
      </c>
      <c r="R42" s="63">
        <f t="shared" si="21"/>
        <v>-100</v>
      </c>
      <c r="S42" s="64">
        <f t="shared" si="22"/>
        <v>-131.30016723502146</v>
      </c>
      <c r="T42" s="63">
        <f>IF((+$E37+$E40) =0,0,(P42   /(+$E37+$E40) )*100)</f>
        <v>100</v>
      </c>
      <c r="U42" s="65">
        <f>IF((+$E37+$E40) =0,0,(Q42   /(+$E37+$E40) )*100)</f>
        <v>100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4769000</v>
      </c>
      <c r="C69" s="130">
        <f>SUM(C9:C16,C19:C25,C28:C31,C34,C37:C41,C44:C54,C57:C60,C63:C67)</f>
        <v>0</v>
      </c>
      <c r="D69" s="130"/>
      <c r="E69" s="130">
        <f t="shared" si="35"/>
        <v>4769000</v>
      </c>
      <c r="F69" s="131">
        <f t="shared" ref="F69:O69" si="43">SUM(F9:F16,F19:F25,F28:F31,F34,F37:F41,F44:F54,F57:F60,F63:F67)</f>
        <v>4769000</v>
      </c>
      <c r="G69" s="132">
        <f t="shared" si="43"/>
        <v>4769000</v>
      </c>
      <c r="H69" s="131">
        <f t="shared" si="43"/>
        <v>1297000</v>
      </c>
      <c r="I69" s="132">
        <f t="shared" si="43"/>
        <v>1160747</v>
      </c>
      <c r="J69" s="131">
        <f t="shared" si="43"/>
        <v>1248000</v>
      </c>
      <c r="K69" s="132">
        <f t="shared" si="43"/>
        <v>1935592</v>
      </c>
      <c r="L69" s="131">
        <f t="shared" si="43"/>
        <v>933000</v>
      </c>
      <c r="M69" s="132">
        <f t="shared" si="43"/>
        <v>1602615</v>
      </c>
      <c r="N69" s="131">
        <f t="shared" si="43"/>
        <v>0</v>
      </c>
      <c r="O69" s="132">
        <f t="shared" si="43"/>
        <v>70047</v>
      </c>
      <c r="P69" s="131">
        <f t="shared" si="36"/>
        <v>3478000</v>
      </c>
      <c r="Q69" s="132">
        <f t="shared" si="37"/>
        <v>4769001</v>
      </c>
      <c r="R69" s="72">
        <f t="shared" si="38"/>
        <v>-100</v>
      </c>
      <c r="S69" s="73">
        <f t="shared" si="39"/>
        <v>-95.62920601641693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72.929335290417271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100.00002096875656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20429000</v>
      </c>
      <c r="C71" s="118"/>
      <c r="D71" s="118"/>
      <c r="E71" s="118">
        <f>$B71      +$C71      +$D71</f>
        <v>20429000</v>
      </c>
      <c r="F71" s="119">
        <v>20429000</v>
      </c>
      <c r="G71" s="120">
        <v>20429000</v>
      </c>
      <c r="H71" s="119">
        <v>2142000</v>
      </c>
      <c r="I71" s="120">
        <v>2142381</v>
      </c>
      <c r="J71" s="119">
        <v>6425000</v>
      </c>
      <c r="K71" s="120">
        <v>6424955</v>
      </c>
      <c r="L71" s="119">
        <v>3002000</v>
      </c>
      <c r="M71" s="120">
        <v>3128916</v>
      </c>
      <c r="N71" s="119">
        <v>8860000</v>
      </c>
      <c r="O71" s="120">
        <v>8732749</v>
      </c>
      <c r="P71" s="119">
        <f>$H71      +$J71      +$L71      +$N71</f>
        <v>20429000</v>
      </c>
      <c r="Q71" s="120">
        <f>$I71      +$K71      +$M71      +$O71</f>
        <v>20429001</v>
      </c>
      <c r="R71" s="59">
        <f>IF(($L71      =0),0,((($N71      -$L71      )/$L71      )*100))</f>
        <v>195.13657561625584</v>
      </c>
      <c r="S71" s="60">
        <f>IF(($M71      =0),0,((($O71      -$M71      )/$M71      )*100))</f>
        <v>179.09822443299851</v>
      </c>
      <c r="T71" s="59">
        <f>IF(($E71      =0),0,(($P71      /$E71      )*100))</f>
        <v>100</v>
      </c>
      <c r="U71" s="61">
        <f>IF(($E71      =0),0,(($Q71      /$E71      )*100))</f>
        <v>100.00000489500221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20429000</v>
      </c>
      <c r="C73" s="127">
        <f>SUM(C71:C72)</f>
        <v>0</v>
      </c>
      <c r="D73" s="127"/>
      <c r="E73" s="127">
        <f>$B73      +$C73      +$D73</f>
        <v>20429000</v>
      </c>
      <c r="F73" s="128">
        <f t="shared" ref="F73:O73" si="44">SUM(F71:F72)</f>
        <v>20429000</v>
      </c>
      <c r="G73" s="129">
        <f t="shared" si="44"/>
        <v>20429000</v>
      </c>
      <c r="H73" s="128">
        <f t="shared" si="44"/>
        <v>2142000</v>
      </c>
      <c r="I73" s="129">
        <f t="shared" si="44"/>
        <v>2142381</v>
      </c>
      <c r="J73" s="128">
        <f t="shared" si="44"/>
        <v>6425000</v>
      </c>
      <c r="K73" s="129">
        <f t="shared" si="44"/>
        <v>6424955</v>
      </c>
      <c r="L73" s="128">
        <f t="shared" si="44"/>
        <v>3002000</v>
      </c>
      <c r="M73" s="129">
        <f t="shared" si="44"/>
        <v>3128916</v>
      </c>
      <c r="N73" s="128">
        <f t="shared" si="44"/>
        <v>8860000</v>
      </c>
      <c r="O73" s="129">
        <f t="shared" si="44"/>
        <v>8732749</v>
      </c>
      <c r="P73" s="128">
        <f>$H73      +$J73      +$L73      +$N73</f>
        <v>20429000</v>
      </c>
      <c r="Q73" s="129">
        <f>$I73      +$K73      +$M73      +$O73</f>
        <v>20429001</v>
      </c>
      <c r="R73" s="68">
        <f>IF(($L73      =0),0,((($N73      -$L73      )/$L73      )*100))</f>
        <v>195.13657561625584</v>
      </c>
      <c r="S73" s="69">
        <f>IF(($M73      =0),0,((($O73      -$M73      )/$M73      )*100))</f>
        <v>179.09822443299851</v>
      </c>
      <c r="T73" s="68">
        <f>IF(($E71      =0),0,(($P71      /$E71      )*100))</f>
        <v>100</v>
      </c>
      <c r="U73" s="70">
        <f>IF($E71   =0,0,($Q71   /$E71 )*100)</f>
        <v>100.00000489500221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20429000</v>
      </c>
      <c r="C74" s="130">
        <f>SUM(C71:C72)</f>
        <v>0</v>
      </c>
      <c r="D74" s="130"/>
      <c r="E74" s="130">
        <f>$B74      +$C74      +$D74</f>
        <v>20429000</v>
      </c>
      <c r="F74" s="131">
        <f t="shared" ref="F74:O74" si="45">SUM(F71:F72)</f>
        <v>20429000</v>
      </c>
      <c r="G74" s="132">
        <f t="shared" si="45"/>
        <v>20429000</v>
      </c>
      <c r="H74" s="131">
        <f t="shared" si="45"/>
        <v>2142000</v>
      </c>
      <c r="I74" s="132">
        <f t="shared" si="45"/>
        <v>2142381</v>
      </c>
      <c r="J74" s="131">
        <f t="shared" si="45"/>
        <v>6425000</v>
      </c>
      <c r="K74" s="132">
        <f t="shared" si="45"/>
        <v>6424955</v>
      </c>
      <c r="L74" s="131">
        <f t="shared" si="45"/>
        <v>3002000</v>
      </c>
      <c r="M74" s="132">
        <f t="shared" si="45"/>
        <v>3128916</v>
      </c>
      <c r="N74" s="131">
        <f t="shared" si="45"/>
        <v>8860000</v>
      </c>
      <c r="O74" s="132">
        <f t="shared" si="45"/>
        <v>8732749</v>
      </c>
      <c r="P74" s="131">
        <f>$H74      +$J74      +$L74      +$N74</f>
        <v>20429000</v>
      </c>
      <c r="Q74" s="132">
        <f>$I74      +$K74      +$M74      +$O74</f>
        <v>20429001</v>
      </c>
      <c r="R74" s="72">
        <f>IF(($L74      =0),0,((($N74      -$L74      )/$L74      )*100))</f>
        <v>195.13657561625584</v>
      </c>
      <c r="S74" s="73">
        <f>IF(($M74      =0),0,((($O74      -$M74      )/$M74      )*100))</f>
        <v>179.09822443299851</v>
      </c>
      <c r="T74" s="72">
        <f>IF(($E71      =0),0,(($P71      /$E71      )*100))</f>
        <v>100</v>
      </c>
      <c r="U74" s="76">
        <f>IF($E71   =0,0,($Q71   /$E71 )*100)</f>
        <v>100.00000489500221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25198000</v>
      </c>
      <c r="C75" s="130">
        <f>SUM(C9:C16,C19:C25,C28:C31,C34,C37:C41,C44:C54,C57:C60,C63:C67,C71:C72)</f>
        <v>0</v>
      </c>
      <c r="D75" s="130"/>
      <c r="E75" s="130">
        <f>$B75      +$C75      +$D75</f>
        <v>25198000</v>
      </c>
      <c r="F75" s="131">
        <f t="shared" ref="F75:O75" si="46">SUM(F9:F16,F19:F25,F28:F31,F34,F37:F41,F44:F54,F57:F60,F63:F67,F71:F72)</f>
        <v>25198000</v>
      </c>
      <c r="G75" s="132">
        <f t="shared" si="46"/>
        <v>25198000</v>
      </c>
      <c r="H75" s="131">
        <f t="shared" si="46"/>
        <v>3439000</v>
      </c>
      <c r="I75" s="132">
        <f t="shared" si="46"/>
        <v>3303128</v>
      </c>
      <c r="J75" s="131">
        <f t="shared" si="46"/>
        <v>7673000</v>
      </c>
      <c r="K75" s="132">
        <f t="shared" si="46"/>
        <v>8360547</v>
      </c>
      <c r="L75" s="131">
        <f t="shared" si="46"/>
        <v>3935000</v>
      </c>
      <c r="M75" s="132">
        <f t="shared" si="46"/>
        <v>4731531</v>
      </c>
      <c r="N75" s="131">
        <f t="shared" si="46"/>
        <v>8860000</v>
      </c>
      <c r="O75" s="132">
        <f t="shared" si="46"/>
        <v>8802796</v>
      </c>
      <c r="P75" s="131">
        <f>$H75      +$J75      +$L75      +$N75</f>
        <v>23907000</v>
      </c>
      <c r="Q75" s="132">
        <f>$I75      +$K75      +$M75      +$O75</f>
        <v>25198002</v>
      </c>
      <c r="R75" s="72">
        <f>IF(($L75      =0),0,((($N75      -$L75      )/$L75      )*100))</f>
        <v>125.15883100381195</v>
      </c>
      <c r="S75" s="73">
        <f>IF(($M75      =0),0,((($O75      -$M75      )/$M75      )*100))</f>
        <v>86.045404753767869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94.876577506151278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100.00000793713785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145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146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147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148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149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150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151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152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153</v>
      </c>
    </row>
    <row r="118" spans="1:23" x14ac:dyDescent="0.2">
      <c r="A118" s="35" t="s">
        <v>154</v>
      </c>
    </row>
    <row r="119" spans="1:23" x14ac:dyDescent="0.2">
      <c r="A119" s="35" t="s">
        <v>155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156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157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158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d0vPgFHwfG9NGXhsW5ajOJmCQCkkp7FKfVrShXqCT8vYIqJ15s/JH5mHRrQZpwlnfy+AQ3tLwlFnV6JzeNQmhA==" saltValue="an+9x+P0xR5Q3ZecFJpK/Q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122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2600000</v>
      </c>
      <c r="C10" s="118"/>
      <c r="D10" s="118"/>
      <c r="E10" s="118">
        <f t="shared" ref="E10:E17" si="0">$B10      +$C10      +$D10</f>
        <v>2600000</v>
      </c>
      <c r="F10" s="119">
        <v>2600000</v>
      </c>
      <c r="G10" s="120">
        <v>2600000</v>
      </c>
      <c r="H10" s="119">
        <v>441000</v>
      </c>
      <c r="I10" s="120">
        <v>560807</v>
      </c>
      <c r="J10" s="119">
        <v>726000</v>
      </c>
      <c r="K10" s="120">
        <v>53811</v>
      </c>
      <c r="L10" s="119"/>
      <c r="M10" s="120">
        <v>2847066</v>
      </c>
      <c r="N10" s="119"/>
      <c r="O10" s="120">
        <v>313202</v>
      </c>
      <c r="P10" s="119">
        <f t="shared" ref="P10:P17" si="1">$H10      +$J10      +$L10      +$N10</f>
        <v>1167000</v>
      </c>
      <c r="Q10" s="120">
        <f t="shared" ref="Q10:Q17" si="2">$I10      +$K10      +$M10      +$O10</f>
        <v>3774886</v>
      </c>
      <c r="R10" s="59">
        <f t="shared" ref="R10:R17" si="3">IF(($L10      =0),0,((($N10      -$L10      )/$L10      )*100))</f>
        <v>0</v>
      </c>
      <c r="S10" s="60">
        <f t="shared" ref="S10:S17" si="4">IF(($M10      =0),0,((($O10      -$M10      )/$M10      )*100))</f>
        <v>-88.999131035248212</v>
      </c>
      <c r="T10" s="59">
        <f t="shared" ref="T10:T17" si="5">IF(($E10      =0),0,(($P10      /$E10      )*100))</f>
        <v>44.884615384615387</v>
      </c>
      <c r="U10" s="61">
        <f t="shared" ref="U10:U17" si="6">IF(($E10      =0),0,(($Q10      /$E10      )*100))</f>
        <v>145.18792307692308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2600000</v>
      </c>
      <c r="C17" s="121">
        <f>SUM(C9:C16)</f>
        <v>0</v>
      </c>
      <c r="D17" s="121"/>
      <c r="E17" s="121">
        <f t="shared" si="0"/>
        <v>2600000</v>
      </c>
      <c r="F17" s="122">
        <f t="shared" ref="F17:O17" si="7">SUM(F9:F16)</f>
        <v>2600000</v>
      </c>
      <c r="G17" s="123">
        <f t="shared" si="7"/>
        <v>2600000</v>
      </c>
      <c r="H17" s="122">
        <f t="shared" si="7"/>
        <v>441000</v>
      </c>
      <c r="I17" s="123">
        <f t="shared" si="7"/>
        <v>560807</v>
      </c>
      <c r="J17" s="122">
        <f t="shared" si="7"/>
        <v>726000</v>
      </c>
      <c r="K17" s="123">
        <f t="shared" si="7"/>
        <v>53811</v>
      </c>
      <c r="L17" s="122">
        <f t="shared" si="7"/>
        <v>0</v>
      </c>
      <c r="M17" s="123">
        <f t="shared" si="7"/>
        <v>2847066</v>
      </c>
      <c r="N17" s="122">
        <f t="shared" si="7"/>
        <v>0</v>
      </c>
      <c r="O17" s="123">
        <f t="shared" si="7"/>
        <v>313202</v>
      </c>
      <c r="P17" s="122">
        <f t="shared" si="1"/>
        <v>1167000</v>
      </c>
      <c r="Q17" s="123">
        <f t="shared" si="2"/>
        <v>3774886</v>
      </c>
      <c r="R17" s="63">
        <f t="shared" si="3"/>
        <v>0</v>
      </c>
      <c r="S17" s="64">
        <f t="shared" si="4"/>
        <v>-88.999131035248212</v>
      </c>
      <c r="T17" s="63">
        <f>IF((SUM($E9:$E14))=0,0,(P17/(SUM($E9:$E14))*100))</f>
        <v>44.884615384615387</v>
      </c>
      <c r="U17" s="65">
        <f>IF((SUM($E9:$E14))=0,0,(Q17/(SUM($E9:$E14))*100))</f>
        <v>145.18792307692308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1276000</v>
      </c>
      <c r="C34" s="118"/>
      <c r="D34" s="118"/>
      <c r="E34" s="118">
        <f>$B34      +$C34      +$D34</f>
        <v>1276000</v>
      </c>
      <c r="F34" s="119">
        <v>1276000</v>
      </c>
      <c r="G34" s="120">
        <v>1276000</v>
      </c>
      <c r="H34" s="119">
        <v>130000</v>
      </c>
      <c r="I34" s="120">
        <v>13490</v>
      </c>
      <c r="J34" s="119">
        <v>256000</v>
      </c>
      <c r="K34" s="120">
        <v>387607</v>
      </c>
      <c r="L34" s="119">
        <v>413000</v>
      </c>
      <c r="M34" s="120">
        <v>907707</v>
      </c>
      <c r="N34" s="119"/>
      <c r="O34" s="120">
        <v>8240</v>
      </c>
      <c r="P34" s="119">
        <f>$H34      +$J34      +$L34      +$N34</f>
        <v>799000</v>
      </c>
      <c r="Q34" s="120">
        <f>$I34      +$K34      +$M34      +$O34</f>
        <v>1317044</v>
      </c>
      <c r="R34" s="59">
        <f>IF(($L34      =0),0,((($N34      -$L34      )/$L34      )*100))</f>
        <v>-100</v>
      </c>
      <c r="S34" s="60">
        <f>IF(($M34      =0),0,((($O34      -$M34      )/$M34      )*100))</f>
        <v>-99.092218083588648</v>
      </c>
      <c r="T34" s="59">
        <f>IF(($E34      =0),0,(($P34      /$E34      )*100))</f>
        <v>62.617554858934163</v>
      </c>
      <c r="U34" s="61">
        <f>IF(($E34      =0),0,(($Q34      /$E34      )*100))</f>
        <v>103.2166144200627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1276000</v>
      </c>
      <c r="C35" s="121">
        <f>C34</f>
        <v>0</v>
      </c>
      <c r="D35" s="121"/>
      <c r="E35" s="121">
        <f>$B35      +$C35      +$D35</f>
        <v>1276000</v>
      </c>
      <c r="F35" s="122">
        <f t="shared" ref="F35:O35" si="17">F34</f>
        <v>1276000</v>
      </c>
      <c r="G35" s="123">
        <f t="shared" si="17"/>
        <v>1276000</v>
      </c>
      <c r="H35" s="122">
        <f t="shared" si="17"/>
        <v>130000</v>
      </c>
      <c r="I35" s="123">
        <f t="shared" si="17"/>
        <v>13490</v>
      </c>
      <c r="J35" s="122">
        <f t="shared" si="17"/>
        <v>256000</v>
      </c>
      <c r="K35" s="123">
        <f t="shared" si="17"/>
        <v>387607</v>
      </c>
      <c r="L35" s="122">
        <f t="shared" si="17"/>
        <v>413000</v>
      </c>
      <c r="M35" s="123">
        <f t="shared" si="17"/>
        <v>907707</v>
      </c>
      <c r="N35" s="122">
        <f t="shared" si="17"/>
        <v>0</v>
      </c>
      <c r="O35" s="123">
        <f t="shared" si="17"/>
        <v>8240</v>
      </c>
      <c r="P35" s="122">
        <f>$H35      +$J35      +$L35      +$N35</f>
        <v>799000</v>
      </c>
      <c r="Q35" s="123">
        <f>$I35      +$K35      +$M35      +$O35</f>
        <v>1317044</v>
      </c>
      <c r="R35" s="63">
        <f>IF(($L35      =0),0,((($N35      -$L35      )/$L35      )*100))</f>
        <v>-100</v>
      </c>
      <c r="S35" s="64">
        <f>IF(($M35      =0),0,((($O35      -$M35      )/$M35      )*100))</f>
        <v>-99.092218083588648</v>
      </c>
      <c r="T35" s="63">
        <f>IF($E35   =0,0,($P35   /$E35   )*100)</f>
        <v>62.617554858934163</v>
      </c>
      <c r="U35" s="65">
        <f>IF($E35   =0,0,($Q35   /$E35   )*100)</f>
        <v>103.2166144200627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1500000</v>
      </c>
      <c r="C37" s="118"/>
      <c r="D37" s="118"/>
      <c r="E37" s="118">
        <f t="shared" ref="E37:E42" si="18">$B37      +$C37      +$D37</f>
        <v>1500000</v>
      </c>
      <c r="F37" s="119">
        <v>1500000</v>
      </c>
      <c r="G37" s="120">
        <v>1500000</v>
      </c>
      <c r="H37" s="119">
        <v>614000</v>
      </c>
      <c r="I37" s="120"/>
      <c r="J37" s="119">
        <v>111000</v>
      </c>
      <c r="K37" s="120">
        <v>724690</v>
      </c>
      <c r="L37" s="119">
        <v>300000</v>
      </c>
      <c r="M37" s="120"/>
      <c r="N37" s="119">
        <v>475000</v>
      </c>
      <c r="O37" s="120">
        <v>847381</v>
      </c>
      <c r="P37" s="119">
        <f t="shared" ref="P37:P42" si="19">$H37      +$J37      +$L37      +$N37</f>
        <v>1500000</v>
      </c>
      <c r="Q37" s="120">
        <f t="shared" ref="Q37:Q42" si="20">$I37      +$K37      +$M37      +$O37</f>
        <v>1572071</v>
      </c>
      <c r="R37" s="59">
        <f t="shared" ref="R37:R42" si="21">IF(($L37      =0),0,((($N37      -$L37      )/$L37      )*100))</f>
        <v>58.333333333333336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100</v>
      </c>
      <c r="U37" s="61">
        <f t="shared" ref="U37:U42" si="24">IF(($E37      =0),0,(($Q37      /$E37      )*100))</f>
        <v>104.80473333333333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1751000</v>
      </c>
      <c r="C38" s="118">
        <v>-1738000</v>
      </c>
      <c r="D38" s="118"/>
      <c r="E38" s="118">
        <f t="shared" si="18"/>
        <v>13000</v>
      </c>
      <c r="F38" s="119">
        <v>1751000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3251000</v>
      </c>
      <c r="C42" s="121">
        <f>SUM(C37:C41)</f>
        <v>-1738000</v>
      </c>
      <c r="D42" s="121"/>
      <c r="E42" s="121">
        <f t="shared" si="18"/>
        <v>1513000</v>
      </c>
      <c r="F42" s="122">
        <f t="shared" ref="F42:O42" si="25">SUM(F37:F41)</f>
        <v>3251000</v>
      </c>
      <c r="G42" s="123">
        <f t="shared" si="25"/>
        <v>1500000</v>
      </c>
      <c r="H42" s="122">
        <f t="shared" si="25"/>
        <v>614000</v>
      </c>
      <c r="I42" s="123">
        <f t="shared" si="25"/>
        <v>0</v>
      </c>
      <c r="J42" s="122">
        <f t="shared" si="25"/>
        <v>111000</v>
      </c>
      <c r="K42" s="123">
        <f t="shared" si="25"/>
        <v>724690</v>
      </c>
      <c r="L42" s="122">
        <f t="shared" si="25"/>
        <v>300000</v>
      </c>
      <c r="M42" s="123">
        <f t="shared" si="25"/>
        <v>0</v>
      </c>
      <c r="N42" s="122">
        <f t="shared" si="25"/>
        <v>475000</v>
      </c>
      <c r="O42" s="123">
        <f t="shared" si="25"/>
        <v>847381</v>
      </c>
      <c r="P42" s="122">
        <f t="shared" si="19"/>
        <v>1500000</v>
      </c>
      <c r="Q42" s="123">
        <f t="shared" si="20"/>
        <v>1572071</v>
      </c>
      <c r="R42" s="63">
        <f t="shared" si="21"/>
        <v>58.333333333333336</v>
      </c>
      <c r="S42" s="64">
        <f t="shared" si="22"/>
        <v>0</v>
      </c>
      <c r="T42" s="63">
        <f>IF((+$E37+$E40) =0,0,(P42   /(+$E37+$E40) )*100)</f>
        <v>100</v>
      </c>
      <c r="U42" s="65">
        <f>IF((+$E37+$E40) =0,0,(Q42   /(+$E37+$E40) )*100)</f>
        <v>104.80473333333333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30000000</v>
      </c>
      <c r="C53" s="118"/>
      <c r="D53" s="118"/>
      <c r="E53" s="118">
        <f t="shared" si="26"/>
        <v>30000000</v>
      </c>
      <c r="F53" s="119">
        <v>30000000</v>
      </c>
      <c r="G53" s="120">
        <v>30000000</v>
      </c>
      <c r="H53" s="119">
        <v>6495000</v>
      </c>
      <c r="I53" s="120"/>
      <c r="J53" s="119">
        <v>14404000</v>
      </c>
      <c r="K53" s="120">
        <v>14078236</v>
      </c>
      <c r="L53" s="119"/>
      <c r="M53" s="120">
        <v>2688743</v>
      </c>
      <c r="N53" s="119"/>
      <c r="O53" s="120"/>
      <c r="P53" s="119">
        <f t="shared" si="27"/>
        <v>20899000</v>
      </c>
      <c r="Q53" s="120">
        <f t="shared" si="28"/>
        <v>16766979</v>
      </c>
      <c r="R53" s="59">
        <f t="shared" si="29"/>
        <v>0</v>
      </c>
      <c r="S53" s="60">
        <f t="shared" si="30"/>
        <v>-100</v>
      </c>
      <c r="T53" s="59">
        <f t="shared" si="31"/>
        <v>69.663333333333327</v>
      </c>
      <c r="U53" s="61">
        <f t="shared" si="32"/>
        <v>55.88993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30000000</v>
      </c>
      <c r="C55" s="121">
        <f>SUM(C44:C54)</f>
        <v>0</v>
      </c>
      <c r="D55" s="121"/>
      <c r="E55" s="121">
        <f t="shared" si="26"/>
        <v>30000000</v>
      </c>
      <c r="F55" s="122">
        <f t="shared" ref="F55:O55" si="33">SUM(F44:F54)</f>
        <v>30000000</v>
      </c>
      <c r="G55" s="123">
        <f t="shared" si="33"/>
        <v>30000000</v>
      </c>
      <c r="H55" s="122">
        <f t="shared" si="33"/>
        <v>6495000</v>
      </c>
      <c r="I55" s="123">
        <f t="shared" si="33"/>
        <v>0</v>
      </c>
      <c r="J55" s="122">
        <f t="shared" si="33"/>
        <v>14404000</v>
      </c>
      <c r="K55" s="123">
        <f t="shared" si="33"/>
        <v>14078236</v>
      </c>
      <c r="L55" s="122">
        <f t="shared" si="33"/>
        <v>0</v>
      </c>
      <c r="M55" s="123">
        <f t="shared" si="33"/>
        <v>2688743</v>
      </c>
      <c r="N55" s="122">
        <f t="shared" si="33"/>
        <v>0</v>
      </c>
      <c r="O55" s="123">
        <f t="shared" si="33"/>
        <v>0</v>
      </c>
      <c r="P55" s="122">
        <f t="shared" si="27"/>
        <v>20899000</v>
      </c>
      <c r="Q55" s="123">
        <f t="shared" si="28"/>
        <v>16766979</v>
      </c>
      <c r="R55" s="63">
        <f t="shared" si="29"/>
        <v>0</v>
      </c>
      <c r="S55" s="64">
        <f t="shared" si="30"/>
        <v>-100</v>
      </c>
      <c r="T55" s="63">
        <f>IF((+$E45+$E47+$E49+$E50+$E53) =0,0,(P55   /(+$E45+$E47+$E49+$E50+$E53) )*100)</f>
        <v>69.663333333333327</v>
      </c>
      <c r="U55" s="65">
        <f>IF((+$E45+$E47+$E49+$E50+$E53) =0,0,(Q55   /(+$E45+$E47+$E49+$E50+$E53) )*100)</f>
        <v>55.88993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37127000</v>
      </c>
      <c r="C69" s="130">
        <f>SUM(C9:C16,C19:C25,C28:C31,C34,C37:C41,C44:C54,C57:C60,C63:C67)</f>
        <v>-1738000</v>
      </c>
      <c r="D69" s="130"/>
      <c r="E69" s="130">
        <f t="shared" si="35"/>
        <v>35389000</v>
      </c>
      <c r="F69" s="131">
        <f t="shared" ref="F69:O69" si="43">SUM(F9:F16,F19:F25,F28:F31,F34,F37:F41,F44:F54,F57:F60,F63:F67)</f>
        <v>37127000</v>
      </c>
      <c r="G69" s="132">
        <f t="shared" si="43"/>
        <v>35376000</v>
      </c>
      <c r="H69" s="131">
        <f t="shared" si="43"/>
        <v>7680000</v>
      </c>
      <c r="I69" s="132">
        <f t="shared" si="43"/>
        <v>574297</v>
      </c>
      <c r="J69" s="131">
        <f t="shared" si="43"/>
        <v>15497000</v>
      </c>
      <c r="K69" s="132">
        <f t="shared" si="43"/>
        <v>15244344</v>
      </c>
      <c r="L69" s="131">
        <f t="shared" si="43"/>
        <v>713000</v>
      </c>
      <c r="M69" s="132">
        <f t="shared" si="43"/>
        <v>6443516</v>
      </c>
      <c r="N69" s="131">
        <f t="shared" si="43"/>
        <v>475000</v>
      </c>
      <c r="O69" s="132">
        <f t="shared" si="43"/>
        <v>1168823</v>
      </c>
      <c r="P69" s="131">
        <f t="shared" si="36"/>
        <v>24365000</v>
      </c>
      <c r="Q69" s="132">
        <f t="shared" si="37"/>
        <v>23430980</v>
      </c>
      <c r="R69" s="72">
        <f t="shared" si="38"/>
        <v>-33.380084151472651</v>
      </c>
      <c r="S69" s="73">
        <f t="shared" si="39"/>
        <v>-81.86047803714618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68.874378109452735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66.234113523292621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8847000</v>
      </c>
      <c r="C71" s="118"/>
      <c r="D71" s="118"/>
      <c r="E71" s="118">
        <f>$B71      +$C71      +$D71</f>
        <v>8847000</v>
      </c>
      <c r="F71" s="119">
        <v>8847000</v>
      </c>
      <c r="G71" s="120">
        <v>8847000</v>
      </c>
      <c r="H71" s="119"/>
      <c r="I71" s="120">
        <v>347965</v>
      </c>
      <c r="J71" s="119">
        <v>6684000</v>
      </c>
      <c r="K71" s="120">
        <v>15088191</v>
      </c>
      <c r="L71" s="119"/>
      <c r="M71" s="120">
        <v>5504566</v>
      </c>
      <c r="N71" s="119">
        <v>2163000</v>
      </c>
      <c r="O71" s="120">
        <v>13022116</v>
      </c>
      <c r="P71" s="119">
        <f>$H71      +$J71      +$L71      +$N71</f>
        <v>8847000</v>
      </c>
      <c r="Q71" s="120">
        <f>$I71      +$K71      +$M71      +$O71</f>
        <v>33962838</v>
      </c>
      <c r="R71" s="59">
        <f>IF(($L71      =0),0,((($N71      -$L71      )/$L71      )*100))</f>
        <v>0</v>
      </c>
      <c r="S71" s="60">
        <f>IF(($M71      =0),0,((($O71      -$M71      )/$M71      )*100))</f>
        <v>136.56934988153472</v>
      </c>
      <c r="T71" s="59">
        <f>IF(($E71      =0),0,(($P71      /$E71      )*100))</f>
        <v>100</v>
      </c>
      <c r="U71" s="61">
        <f>IF(($E71      =0),0,(($Q71      /$E71      )*100))</f>
        <v>383.89101390301795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8847000</v>
      </c>
      <c r="C73" s="127">
        <f>SUM(C71:C72)</f>
        <v>0</v>
      </c>
      <c r="D73" s="127"/>
      <c r="E73" s="127">
        <f>$B73      +$C73      +$D73</f>
        <v>8847000</v>
      </c>
      <c r="F73" s="128">
        <f t="shared" ref="F73:O73" si="44">SUM(F71:F72)</f>
        <v>8847000</v>
      </c>
      <c r="G73" s="129">
        <f t="shared" si="44"/>
        <v>8847000</v>
      </c>
      <c r="H73" s="128">
        <f t="shared" si="44"/>
        <v>0</v>
      </c>
      <c r="I73" s="129">
        <f t="shared" si="44"/>
        <v>347965</v>
      </c>
      <c r="J73" s="128">
        <f t="shared" si="44"/>
        <v>6684000</v>
      </c>
      <c r="K73" s="129">
        <f t="shared" si="44"/>
        <v>15088191</v>
      </c>
      <c r="L73" s="128">
        <f t="shared" si="44"/>
        <v>0</v>
      </c>
      <c r="M73" s="129">
        <f t="shared" si="44"/>
        <v>5504566</v>
      </c>
      <c r="N73" s="128">
        <f t="shared" si="44"/>
        <v>2163000</v>
      </c>
      <c r="O73" s="129">
        <f t="shared" si="44"/>
        <v>13022116</v>
      </c>
      <c r="P73" s="128">
        <f>$H73      +$J73      +$L73      +$N73</f>
        <v>8847000</v>
      </c>
      <c r="Q73" s="129">
        <f>$I73      +$K73      +$M73      +$O73</f>
        <v>33962838</v>
      </c>
      <c r="R73" s="68">
        <f>IF(($L73      =0),0,((($N73      -$L73      )/$L73      )*100))</f>
        <v>0</v>
      </c>
      <c r="S73" s="69">
        <f>IF(($M73      =0),0,((($O73      -$M73      )/$M73      )*100))</f>
        <v>136.56934988153472</v>
      </c>
      <c r="T73" s="68">
        <f>IF(($E71      =0),0,(($P71      /$E71      )*100))</f>
        <v>100</v>
      </c>
      <c r="U73" s="70">
        <f>IF($E71   =0,0,($Q71   /$E71 )*100)</f>
        <v>383.89101390301795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8847000</v>
      </c>
      <c r="C74" s="130">
        <f>SUM(C71:C72)</f>
        <v>0</v>
      </c>
      <c r="D74" s="130"/>
      <c r="E74" s="130">
        <f>$B74      +$C74      +$D74</f>
        <v>8847000</v>
      </c>
      <c r="F74" s="131">
        <f t="shared" ref="F74:O74" si="45">SUM(F71:F72)</f>
        <v>8847000</v>
      </c>
      <c r="G74" s="132">
        <f t="shared" si="45"/>
        <v>8847000</v>
      </c>
      <c r="H74" s="131">
        <f t="shared" si="45"/>
        <v>0</v>
      </c>
      <c r="I74" s="132">
        <f t="shared" si="45"/>
        <v>347965</v>
      </c>
      <c r="J74" s="131">
        <f t="shared" si="45"/>
        <v>6684000</v>
      </c>
      <c r="K74" s="132">
        <f t="shared" si="45"/>
        <v>15088191</v>
      </c>
      <c r="L74" s="131">
        <f t="shared" si="45"/>
        <v>0</v>
      </c>
      <c r="M74" s="132">
        <f t="shared" si="45"/>
        <v>5504566</v>
      </c>
      <c r="N74" s="131">
        <f t="shared" si="45"/>
        <v>2163000</v>
      </c>
      <c r="O74" s="132">
        <f t="shared" si="45"/>
        <v>13022116</v>
      </c>
      <c r="P74" s="131">
        <f>$H74      +$J74      +$L74      +$N74</f>
        <v>8847000</v>
      </c>
      <c r="Q74" s="132">
        <f>$I74      +$K74      +$M74      +$O74</f>
        <v>33962838</v>
      </c>
      <c r="R74" s="72">
        <f>IF(($L74      =0),0,((($N74      -$L74      )/$L74      )*100))</f>
        <v>0</v>
      </c>
      <c r="S74" s="73">
        <f>IF(($M74      =0),0,((($O74      -$M74      )/$M74      )*100))</f>
        <v>136.56934988153472</v>
      </c>
      <c r="T74" s="72">
        <f>IF(($E71      =0),0,(($P71      /$E71      )*100))</f>
        <v>100</v>
      </c>
      <c r="U74" s="76">
        <f>IF($E71   =0,0,($Q71   /$E71 )*100)</f>
        <v>383.89101390301795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45974000</v>
      </c>
      <c r="C75" s="130">
        <f>SUM(C9:C16,C19:C25,C28:C31,C34,C37:C41,C44:C54,C57:C60,C63:C67,C71:C72)</f>
        <v>-1738000</v>
      </c>
      <c r="D75" s="130"/>
      <c r="E75" s="130">
        <f>$B75      +$C75      +$D75</f>
        <v>44236000</v>
      </c>
      <c r="F75" s="131">
        <f t="shared" ref="F75:O75" si="46">SUM(F9:F16,F19:F25,F28:F31,F34,F37:F41,F44:F54,F57:F60,F63:F67,F71:F72)</f>
        <v>45974000</v>
      </c>
      <c r="G75" s="132">
        <f t="shared" si="46"/>
        <v>44223000</v>
      </c>
      <c r="H75" s="131">
        <f t="shared" si="46"/>
        <v>7680000</v>
      </c>
      <c r="I75" s="132">
        <f t="shared" si="46"/>
        <v>922262</v>
      </c>
      <c r="J75" s="131">
        <f t="shared" si="46"/>
        <v>22181000</v>
      </c>
      <c r="K75" s="132">
        <f t="shared" si="46"/>
        <v>30332535</v>
      </c>
      <c r="L75" s="131">
        <f t="shared" si="46"/>
        <v>713000</v>
      </c>
      <c r="M75" s="132">
        <f t="shared" si="46"/>
        <v>11948082</v>
      </c>
      <c r="N75" s="131">
        <f t="shared" si="46"/>
        <v>2638000</v>
      </c>
      <c r="O75" s="132">
        <f t="shared" si="46"/>
        <v>14190939</v>
      </c>
      <c r="P75" s="131">
        <f>$H75      +$J75      +$L75      +$N75</f>
        <v>33212000</v>
      </c>
      <c r="Q75" s="132">
        <f>$I75      +$K75      +$M75      +$O75</f>
        <v>57393818</v>
      </c>
      <c r="R75" s="72">
        <f>IF(($L75      =0),0,((($N75      -$L75      )/$L75      )*100))</f>
        <v>269.98597475455819</v>
      </c>
      <c r="S75" s="73">
        <f>IF(($M75      =0),0,((($O75      -$M75      )/$M75      )*100))</f>
        <v>18.771690719899645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75.10119168758338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129.78273296700812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145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146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147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148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149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150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151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152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153</v>
      </c>
    </row>
    <row r="118" spans="1:23" x14ac:dyDescent="0.2">
      <c r="A118" s="35" t="s">
        <v>154</v>
      </c>
    </row>
    <row r="119" spans="1:23" x14ac:dyDescent="0.2">
      <c r="A119" s="35" t="s">
        <v>155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156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157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158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VM2Oxt+SzT4cm8f8BG+necjOGV/TMeBBHPswGuzgWwfeJG4+Wcmr0JpIEVBkChb7F2/AdlyobQ6BRL+1Iw9Q6g==" saltValue="xcztAw9P8O/EJbX09nLDBA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123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2900000</v>
      </c>
      <c r="C10" s="118"/>
      <c r="D10" s="118"/>
      <c r="E10" s="118">
        <f t="shared" ref="E10:E17" si="0">$B10      +$C10      +$D10</f>
        <v>2900000</v>
      </c>
      <c r="F10" s="119">
        <v>2900000</v>
      </c>
      <c r="G10" s="120">
        <v>2900000</v>
      </c>
      <c r="H10" s="119">
        <v>255000</v>
      </c>
      <c r="I10" s="120">
        <v>255042</v>
      </c>
      <c r="J10" s="119">
        <v>685000</v>
      </c>
      <c r="K10" s="120">
        <v>235133</v>
      </c>
      <c r="L10" s="119">
        <v>476000</v>
      </c>
      <c r="M10" s="120">
        <v>1858555</v>
      </c>
      <c r="N10" s="119"/>
      <c r="O10" s="120">
        <v>551267</v>
      </c>
      <c r="P10" s="119">
        <f t="shared" ref="P10:P17" si="1">$H10      +$J10      +$L10      +$N10</f>
        <v>1416000</v>
      </c>
      <c r="Q10" s="120">
        <f t="shared" ref="Q10:Q17" si="2">$I10      +$K10      +$M10      +$O10</f>
        <v>2899997</v>
      </c>
      <c r="R10" s="59">
        <f t="shared" ref="R10:R17" si="3">IF(($L10      =0),0,((($N10      -$L10      )/$L10      )*100))</f>
        <v>-100</v>
      </c>
      <c r="S10" s="60">
        <f t="shared" ref="S10:S17" si="4">IF(($M10      =0),0,((($O10      -$M10      )/$M10      )*100))</f>
        <v>-70.338946116741226</v>
      </c>
      <c r="T10" s="59">
        <f t="shared" ref="T10:T17" si="5">IF(($E10      =0),0,(($P10      /$E10      )*100))</f>
        <v>48.827586206896548</v>
      </c>
      <c r="U10" s="61">
        <f t="shared" ref="U10:U17" si="6">IF(($E10      =0),0,(($Q10      /$E10      )*100))</f>
        <v>99.999896551724149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2900000</v>
      </c>
      <c r="C17" s="121">
        <f>SUM(C9:C16)</f>
        <v>0</v>
      </c>
      <c r="D17" s="121"/>
      <c r="E17" s="121">
        <f t="shared" si="0"/>
        <v>2900000</v>
      </c>
      <c r="F17" s="122">
        <f t="shared" ref="F17:O17" si="7">SUM(F9:F16)</f>
        <v>2900000</v>
      </c>
      <c r="G17" s="123">
        <f t="shared" si="7"/>
        <v>2900000</v>
      </c>
      <c r="H17" s="122">
        <f t="shared" si="7"/>
        <v>255000</v>
      </c>
      <c r="I17" s="123">
        <f t="shared" si="7"/>
        <v>255042</v>
      </c>
      <c r="J17" s="122">
        <f t="shared" si="7"/>
        <v>685000</v>
      </c>
      <c r="K17" s="123">
        <f t="shared" si="7"/>
        <v>235133</v>
      </c>
      <c r="L17" s="122">
        <f t="shared" si="7"/>
        <v>476000</v>
      </c>
      <c r="M17" s="123">
        <f t="shared" si="7"/>
        <v>1858555</v>
      </c>
      <c r="N17" s="122">
        <f t="shared" si="7"/>
        <v>0</v>
      </c>
      <c r="O17" s="123">
        <f t="shared" si="7"/>
        <v>551267</v>
      </c>
      <c r="P17" s="122">
        <f t="shared" si="1"/>
        <v>1416000</v>
      </c>
      <c r="Q17" s="123">
        <f t="shared" si="2"/>
        <v>2899997</v>
      </c>
      <c r="R17" s="63">
        <f t="shared" si="3"/>
        <v>-100</v>
      </c>
      <c r="S17" s="64">
        <f t="shared" si="4"/>
        <v>-70.338946116741226</v>
      </c>
      <c r="T17" s="63">
        <f>IF((SUM($E9:$E14))=0,0,(P17/(SUM($E9:$E14))*100))</f>
        <v>48.827586206896548</v>
      </c>
      <c r="U17" s="65">
        <f>IF((SUM($E9:$E14))=0,0,(Q17/(SUM($E9:$E14))*100))</f>
        <v>99.999896551724149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/>
      <c r="C34" s="118"/>
      <c r="D34" s="118"/>
      <c r="E34" s="118">
        <f>$B34      +$C34      +$D34</f>
        <v>0</v>
      </c>
      <c r="F34" s="119"/>
      <c r="G34" s="120"/>
      <c r="H34" s="119"/>
      <c r="I34" s="120"/>
      <c r="J34" s="119"/>
      <c r="K34" s="120"/>
      <c r="L34" s="119"/>
      <c r="M34" s="120"/>
      <c r="N34" s="119"/>
      <c r="O34" s="120"/>
      <c r="P34" s="119">
        <f>$H34      +$J34      +$L34      +$N34</f>
        <v>0</v>
      </c>
      <c r="Q34" s="120">
        <f>$I34      +$K34      +$M34      +$O34</f>
        <v>0</v>
      </c>
      <c r="R34" s="59">
        <f>IF(($L34      =0),0,((($N34      -$L34      )/$L34      )*100))</f>
        <v>0</v>
      </c>
      <c r="S34" s="60">
        <f>IF(($M34      =0),0,((($O34      -$M34      )/$M34      )*100))</f>
        <v>0</v>
      </c>
      <c r="T34" s="59">
        <f>IF(($E34      =0),0,(($P34      /$E34      )*100))</f>
        <v>0</v>
      </c>
      <c r="U34" s="61">
        <f>IF(($E34      =0),0,(($Q34      /$E34      )*100))</f>
        <v>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0</v>
      </c>
      <c r="C35" s="121">
        <f>C34</f>
        <v>0</v>
      </c>
      <c r="D35" s="121"/>
      <c r="E35" s="121">
        <f>$B35      +$C35      +$D35</f>
        <v>0</v>
      </c>
      <c r="F35" s="122">
        <f t="shared" ref="F35:O35" si="17">F34</f>
        <v>0</v>
      </c>
      <c r="G35" s="123">
        <f t="shared" si="17"/>
        <v>0</v>
      </c>
      <c r="H35" s="122">
        <f t="shared" si="17"/>
        <v>0</v>
      </c>
      <c r="I35" s="123">
        <f t="shared" si="17"/>
        <v>0</v>
      </c>
      <c r="J35" s="122">
        <f t="shared" si="17"/>
        <v>0</v>
      </c>
      <c r="K35" s="123">
        <f t="shared" si="17"/>
        <v>0</v>
      </c>
      <c r="L35" s="122">
        <f t="shared" si="17"/>
        <v>0</v>
      </c>
      <c r="M35" s="123">
        <f t="shared" si="17"/>
        <v>0</v>
      </c>
      <c r="N35" s="122">
        <f t="shared" si="17"/>
        <v>0</v>
      </c>
      <c r="O35" s="123">
        <f t="shared" si="17"/>
        <v>0</v>
      </c>
      <c r="P35" s="122">
        <f>$H35      +$J35      +$L35      +$N35</f>
        <v>0</v>
      </c>
      <c r="Q35" s="123">
        <f>$I35      +$K35      +$M35      +$O35</f>
        <v>0</v>
      </c>
      <c r="R35" s="63">
        <f>IF(($L35      =0),0,((($N35      -$L35      )/$L35      )*100))</f>
        <v>0</v>
      </c>
      <c r="S35" s="64">
        <f>IF(($M35      =0),0,((($O35      -$M35      )/$M35      )*100))</f>
        <v>0</v>
      </c>
      <c r="T35" s="63">
        <f>IF($E35   =0,0,($P35   /$E35   )*100)</f>
        <v>0</v>
      </c>
      <c r="U35" s="65">
        <f>IF($E35   =0,0,($Q35   /$E35   )*100)</f>
        <v>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1000000</v>
      </c>
      <c r="C37" s="118"/>
      <c r="D37" s="118"/>
      <c r="E37" s="118">
        <f t="shared" ref="E37:E42" si="18">$B37      +$C37      +$D37</f>
        <v>1000000</v>
      </c>
      <c r="F37" s="119">
        <v>1000000</v>
      </c>
      <c r="G37" s="120">
        <v>1000000</v>
      </c>
      <c r="H37" s="119"/>
      <c r="I37" s="120"/>
      <c r="J37" s="119">
        <v>650000</v>
      </c>
      <c r="K37" s="120"/>
      <c r="L37" s="119"/>
      <c r="M37" s="120">
        <v>650208</v>
      </c>
      <c r="N37" s="119"/>
      <c r="O37" s="120">
        <v>350000</v>
      </c>
      <c r="P37" s="119">
        <f t="shared" ref="P37:P42" si="19">$H37      +$J37      +$L37      +$N37</f>
        <v>650000</v>
      </c>
      <c r="Q37" s="120">
        <f t="shared" ref="Q37:Q42" si="20">$I37      +$K37      +$M37      +$O37</f>
        <v>1000208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-46.171071410994635</v>
      </c>
      <c r="T37" s="59">
        <f t="shared" ref="T37:T42" si="23">IF(($E37      =0),0,(($P37      /$E37      )*100))</f>
        <v>65</v>
      </c>
      <c r="U37" s="61">
        <f t="shared" ref="U37:U42" si="24">IF(($E37      =0),0,(($Q37      /$E37      )*100))</f>
        <v>100.02079999999999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7499000</v>
      </c>
      <c r="C38" s="118">
        <v>-934000</v>
      </c>
      <c r="D38" s="118"/>
      <c r="E38" s="118">
        <f t="shared" si="18"/>
        <v>6565000</v>
      </c>
      <c r="F38" s="119">
        <v>7499000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8499000</v>
      </c>
      <c r="C42" s="121">
        <f>SUM(C37:C41)</f>
        <v>-934000</v>
      </c>
      <c r="D42" s="121"/>
      <c r="E42" s="121">
        <f t="shared" si="18"/>
        <v>7565000</v>
      </c>
      <c r="F42" s="122">
        <f t="shared" ref="F42:O42" si="25">SUM(F37:F41)</f>
        <v>8499000</v>
      </c>
      <c r="G42" s="123">
        <f t="shared" si="25"/>
        <v>1000000</v>
      </c>
      <c r="H42" s="122">
        <f t="shared" si="25"/>
        <v>0</v>
      </c>
      <c r="I42" s="123">
        <f t="shared" si="25"/>
        <v>0</v>
      </c>
      <c r="J42" s="122">
        <f t="shared" si="25"/>
        <v>650000</v>
      </c>
      <c r="K42" s="123">
        <f t="shared" si="25"/>
        <v>0</v>
      </c>
      <c r="L42" s="122">
        <f t="shared" si="25"/>
        <v>0</v>
      </c>
      <c r="M42" s="123">
        <f t="shared" si="25"/>
        <v>650208</v>
      </c>
      <c r="N42" s="122">
        <f t="shared" si="25"/>
        <v>0</v>
      </c>
      <c r="O42" s="123">
        <f t="shared" si="25"/>
        <v>350000</v>
      </c>
      <c r="P42" s="122">
        <f t="shared" si="19"/>
        <v>650000</v>
      </c>
      <c r="Q42" s="123">
        <f t="shared" si="20"/>
        <v>1000208</v>
      </c>
      <c r="R42" s="63">
        <f t="shared" si="21"/>
        <v>0</v>
      </c>
      <c r="S42" s="64">
        <f t="shared" si="22"/>
        <v>-46.171071410994635</v>
      </c>
      <c r="T42" s="63">
        <f>IF((+$E37+$E40) =0,0,(P42   /(+$E37+$E40) )*100)</f>
        <v>65</v>
      </c>
      <c r="U42" s="65">
        <f>IF((+$E37+$E40) =0,0,(Q42   /(+$E37+$E40) )*100)</f>
        <v>100.02079999999999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10000000</v>
      </c>
      <c r="C53" s="118"/>
      <c r="D53" s="118"/>
      <c r="E53" s="118">
        <f t="shared" si="26"/>
        <v>10000000</v>
      </c>
      <c r="F53" s="119">
        <v>10000000</v>
      </c>
      <c r="G53" s="120">
        <v>10000000</v>
      </c>
      <c r="H53" s="119">
        <v>3006000</v>
      </c>
      <c r="I53" s="120"/>
      <c r="J53" s="119">
        <v>4546000</v>
      </c>
      <c r="K53" s="120"/>
      <c r="L53" s="119"/>
      <c r="M53" s="120">
        <v>7552231</v>
      </c>
      <c r="N53" s="119">
        <v>2448000</v>
      </c>
      <c r="O53" s="120">
        <v>4447768</v>
      </c>
      <c r="P53" s="119">
        <f t="shared" si="27"/>
        <v>10000000</v>
      </c>
      <c r="Q53" s="120">
        <f t="shared" si="28"/>
        <v>11999999</v>
      </c>
      <c r="R53" s="59">
        <f t="shared" si="29"/>
        <v>0</v>
      </c>
      <c r="S53" s="60">
        <f t="shared" si="30"/>
        <v>-41.106568376947159</v>
      </c>
      <c r="T53" s="59">
        <f t="shared" si="31"/>
        <v>100</v>
      </c>
      <c r="U53" s="61">
        <f t="shared" si="32"/>
        <v>119.99999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10000000</v>
      </c>
      <c r="C55" s="121">
        <f>SUM(C44:C54)</f>
        <v>0</v>
      </c>
      <c r="D55" s="121"/>
      <c r="E55" s="121">
        <f t="shared" si="26"/>
        <v>10000000</v>
      </c>
      <c r="F55" s="122">
        <f t="shared" ref="F55:O55" si="33">SUM(F44:F54)</f>
        <v>10000000</v>
      </c>
      <c r="G55" s="123">
        <f t="shared" si="33"/>
        <v>10000000</v>
      </c>
      <c r="H55" s="122">
        <f t="shared" si="33"/>
        <v>3006000</v>
      </c>
      <c r="I55" s="123">
        <f t="shared" si="33"/>
        <v>0</v>
      </c>
      <c r="J55" s="122">
        <f t="shared" si="33"/>
        <v>4546000</v>
      </c>
      <c r="K55" s="123">
        <f t="shared" si="33"/>
        <v>0</v>
      </c>
      <c r="L55" s="122">
        <f t="shared" si="33"/>
        <v>0</v>
      </c>
      <c r="M55" s="123">
        <f t="shared" si="33"/>
        <v>7552231</v>
      </c>
      <c r="N55" s="122">
        <f t="shared" si="33"/>
        <v>2448000</v>
      </c>
      <c r="O55" s="123">
        <f t="shared" si="33"/>
        <v>4447768</v>
      </c>
      <c r="P55" s="122">
        <f t="shared" si="27"/>
        <v>10000000</v>
      </c>
      <c r="Q55" s="123">
        <f t="shared" si="28"/>
        <v>11999999</v>
      </c>
      <c r="R55" s="63">
        <f t="shared" si="29"/>
        <v>0</v>
      </c>
      <c r="S55" s="64">
        <f t="shared" si="30"/>
        <v>-41.106568376947159</v>
      </c>
      <c r="T55" s="63">
        <f>IF((+$E45+$E47+$E49+$E50+$E53) =0,0,(P55   /(+$E45+$E47+$E49+$E50+$E53) )*100)</f>
        <v>100</v>
      </c>
      <c r="U55" s="65">
        <f>IF((+$E45+$E47+$E49+$E50+$E53) =0,0,(Q55   /(+$E45+$E47+$E49+$E50+$E53) )*100)</f>
        <v>119.99999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21399000</v>
      </c>
      <c r="C69" s="130">
        <f>SUM(C9:C16,C19:C25,C28:C31,C34,C37:C41,C44:C54,C57:C60,C63:C67)</f>
        <v>-934000</v>
      </c>
      <c r="D69" s="130"/>
      <c r="E69" s="130">
        <f t="shared" si="35"/>
        <v>20465000</v>
      </c>
      <c r="F69" s="131">
        <f t="shared" ref="F69:O69" si="43">SUM(F9:F16,F19:F25,F28:F31,F34,F37:F41,F44:F54,F57:F60,F63:F67)</f>
        <v>21399000</v>
      </c>
      <c r="G69" s="132">
        <f t="shared" si="43"/>
        <v>13900000</v>
      </c>
      <c r="H69" s="131">
        <f t="shared" si="43"/>
        <v>3261000</v>
      </c>
      <c r="I69" s="132">
        <f t="shared" si="43"/>
        <v>255042</v>
      </c>
      <c r="J69" s="131">
        <f t="shared" si="43"/>
        <v>5881000</v>
      </c>
      <c r="K69" s="132">
        <f t="shared" si="43"/>
        <v>235133</v>
      </c>
      <c r="L69" s="131">
        <f t="shared" si="43"/>
        <v>476000</v>
      </c>
      <c r="M69" s="132">
        <f t="shared" si="43"/>
        <v>10060994</v>
      </c>
      <c r="N69" s="131">
        <f t="shared" si="43"/>
        <v>2448000</v>
      </c>
      <c r="O69" s="132">
        <f t="shared" si="43"/>
        <v>5349035</v>
      </c>
      <c r="P69" s="131">
        <f t="shared" si="36"/>
        <v>12066000</v>
      </c>
      <c r="Q69" s="132">
        <f t="shared" si="37"/>
        <v>15900204</v>
      </c>
      <c r="R69" s="72">
        <f t="shared" si="38"/>
        <v>414.28571428571433</v>
      </c>
      <c r="S69" s="73">
        <f t="shared" si="39"/>
        <v>-46.833931120523481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86.805755395683448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114.38995683453237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8447000</v>
      </c>
      <c r="C71" s="118"/>
      <c r="D71" s="118"/>
      <c r="E71" s="118">
        <f>$B71      +$C71      +$D71</f>
        <v>8447000</v>
      </c>
      <c r="F71" s="119">
        <v>8447000</v>
      </c>
      <c r="G71" s="120">
        <v>3360000</v>
      </c>
      <c r="H71" s="119">
        <v>724000</v>
      </c>
      <c r="I71" s="120"/>
      <c r="J71" s="119">
        <v>1031000</v>
      </c>
      <c r="K71" s="120">
        <v>1961359</v>
      </c>
      <c r="L71" s="119">
        <v>833000</v>
      </c>
      <c r="M71" s="120">
        <v>1978301</v>
      </c>
      <c r="N71" s="119">
        <v>115000</v>
      </c>
      <c r="O71" s="120"/>
      <c r="P71" s="119">
        <f>$H71      +$J71      +$L71      +$N71</f>
        <v>2703000</v>
      </c>
      <c r="Q71" s="120">
        <f>$I71      +$K71      +$M71      +$O71</f>
        <v>3939660</v>
      </c>
      <c r="R71" s="59">
        <f>IF(($L71      =0),0,((($N71      -$L71      )/$L71      )*100))</f>
        <v>-86.194477791116441</v>
      </c>
      <c r="S71" s="60">
        <f>IF(($M71      =0),0,((($O71      -$M71      )/$M71      )*100))</f>
        <v>-100</v>
      </c>
      <c r="T71" s="59">
        <f>IF(($E71      =0),0,(($P71      /$E71      )*100))</f>
        <v>31.999526459097904</v>
      </c>
      <c r="U71" s="61">
        <f>IF(($E71      =0),0,(($Q71      /$E71      )*100))</f>
        <v>46.639753758730912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8447000</v>
      </c>
      <c r="C73" s="127">
        <f>SUM(C71:C72)</f>
        <v>0</v>
      </c>
      <c r="D73" s="127"/>
      <c r="E73" s="127">
        <f>$B73      +$C73      +$D73</f>
        <v>8447000</v>
      </c>
      <c r="F73" s="128">
        <f t="shared" ref="F73:O73" si="44">SUM(F71:F72)</f>
        <v>8447000</v>
      </c>
      <c r="G73" s="129">
        <f t="shared" si="44"/>
        <v>3360000</v>
      </c>
      <c r="H73" s="128">
        <f t="shared" si="44"/>
        <v>724000</v>
      </c>
      <c r="I73" s="129">
        <f t="shared" si="44"/>
        <v>0</v>
      </c>
      <c r="J73" s="128">
        <f t="shared" si="44"/>
        <v>1031000</v>
      </c>
      <c r="K73" s="129">
        <f t="shared" si="44"/>
        <v>1961359</v>
      </c>
      <c r="L73" s="128">
        <f t="shared" si="44"/>
        <v>833000</v>
      </c>
      <c r="M73" s="129">
        <f t="shared" si="44"/>
        <v>1978301</v>
      </c>
      <c r="N73" s="128">
        <f t="shared" si="44"/>
        <v>115000</v>
      </c>
      <c r="O73" s="129">
        <f t="shared" si="44"/>
        <v>0</v>
      </c>
      <c r="P73" s="128">
        <f>$H73      +$J73      +$L73      +$N73</f>
        <v>2703000</v>
      </c>
      <c r="Q73" s="129">
        <f>$I73      +$K73      +$M73      +$O73</f>
        <v>3939660</v>
      </c>
      <c r="R73" s="68">
        <f>IF(($L73      =0),0,((($N73      -$L73      )/$L73      )*100))</f>
        <v>-86.194477791116441</v>
      </c>
      <c r="S73" s="69">
        <f>IF(($M73      =0),0,((($O73      -$M73      )/$M73      )*100))</f>
        <v>-100</v>
      </c>
      <c r="T73" s="68">
        <f>IF(($E71      =0),0,(($P71      /$E71      )*100))</f>
        <v>31.999526459097904</v>
      </c>
      <c r="U73" s="70">
        <f>IF($E71   =0,0,($Q71   /$E71 )*100)</f>
        <v>46.639753758730912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8447000</v>
      </c>
      <c r="C74" s="130">
        <f>SUM(C71:C72)</f>
        <v>0</v>
      </c>
      <c r="D74" s="130"/>
      <c r="E74" s="130">
        <f>$B74      +$C74      +$D74</f>
        <v>8447000</v>
      </c>
      <c r="F74" s="131">
        <f t="shared" ref="F74:O74" si="45">SUM(F71:F72)</f>
        <v>8447000</v>
      </c>
      <c r="G74" s="132">
        <f t="shared" si="45"/>
        <v>3360000</v>
      </c>
      <c r="H74" s="131">
        <f t="shared" si="45"/>
        <v>724000</v>
      </c>
      <c r="I74" s="132">
        <f t="shared" si="45"/>
        <v>0</v>
      </c>
      <c r="J74" s="131">
        <f t="shared" si="45"/>
        <v>1031000</v>
      </c>
      <c r="K74" s="132">
        <f t="shared" si="45"/>
        <v>1961359</v>
      </c>
      <c r="L74" s="131">
        <f t="shared" si="45"/>
        <v>833000</v>
      </c>
      <c r="M74" s="132">
        <f t="shared" si="45"/>
        <v>1978301</v>
      </c>
      <c r="N74" s="131">
        <f t="shared" si="45"/>
        <v>115000</v>
      </c>
      <c r="O74" s="132">
        <f t="shared" si="45"/>
        <v>0</v>
      </c>
      <c r="P74" s="131">
        <f>$H74      +$J74      +$L74      +$N74</f>
        <v>2703000</v>
      </c>
      <c r="Q74" s="132">
        <f>$I74      +$K74      +$M74      +$O74</f>
        <v>3939660</v>
      </c>
      <c r="R74" s="72">
        <f>IF(($L74      =0),0,((($N74      -$L74      )/$L74      )*100))</f>
        <v>-86.194477791116441</v>
      </c>
      <c r="S74" s="73">
        <f>IF(($M74      =0),0,((($O74      -$M74      )/$M74      )*100))</f>
        <v>-100</v>
      </c>
      <c r="T74" s="72">
        <f>IF(($E71      =0),0,(($P71      /$E71      )*100))</f>
        <v>31.999526459097904</v>
      </c>
      <c r="U74" s="76">
        <f>IF($E71   =0,0,($Q71   /$E71 )*100)</f>
        <v>46.639753758730912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29846000</v>
      </c>
      <c r="C75" s="130">
        <f>SUM(C9:C16,C19:C25,C28:C31,C34,C37:C41,C44:C54,C57:C60,C63:C67,C71:C72)</f>
        <v>-934000</v>
      </c>
      <c r="D75" s="130"/>
      <c r="E75" s="130">
        <f>$B75      +$C75      +$D75</f>
        <v>28912000</v>
      </c>
      <c r="F75" s="131">
        <f t="shared" ref="F75:O75" si="46">SUM(F9:F16,F19:F25,F28:F31,F34,F37:F41,F44:F54,F57:F60,F63:F67,F71:F72)</f>
        <v>29846000</v>
      </c>
      <c r="G75" s="132">
        <f t="shared" si="46"/>
        <v>17260000</v>
      </c>
      <c r="H75" s="131">
        <f t="shared" si="46"/>
        <v>3985000</v>
      </c>
      <c r="I75" s="132">
        <f t="shared" si="46"/>
        <v>255042</v>
      </c>
      <c r="J75" s="131">
        <f t="shared" si="46"/>
        <v>6912000</v>
      </c>
      <c r="K75" s="132">
        <f t="shared" si="46"/>
        <v>2196492</v>
      </c>
      <c r="L75" s="131">
        <f t="shared" si="46"/>
        <v>1309000</v>
      </c>
      <c r="M75" s="132">
        <f t="shared" si="46"/>
        <v>12039295</v>
      </c>
      <c r="N75" s="131">
        <f t="shared" si="46"/>
        <v>2563000</v>
      </c>
      <c r="O75" s="132">
        <f t="shared" si="46"/>
        <v>5349035</v>
      </c>
      <c r="P75" s="131">
        <f>$H75      +$J75      +$L75      +$N75</f>
        <v>14769000</v>
      </c>
      <c r="Q75" s="132">
        <f>$I75      +$K75      +$M75      +$O75</f>
        <v>19839864</v>
      </c>
      <c r="R75" s="72">
        <f>IF(($L75      =0),0,((($N75      -$L75      )/$L75      )*100))</f>
        <v>95.798319327731093</v>
      </c>
      <c r="S75" s="73">
        <f>IF(($M75      =0),0,((($O75      -$M75      )/$M75      )*100))</f>
        <v>-55.570197424350845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66.089407974224727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88.780883340045648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145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146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147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148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149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150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151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152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153</v>
      </c>
    </row>
    <row r="118" spans="1:23" x14ac:dyDescent="0.2">
      <c r="A118" s="35" t="s">
        <v>154</v>
      </c>
    </row>
    <row r="119" spans="1:23" x14ac:dyDescent="0.2">
      <c r="A119" s="35" t="s">
        <v>155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156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157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158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46No6YlsHHC1H0m+yDt+pUHHYqzx8eYWJ3rI4EHQCdAmQHzdAesKZiKgD9hJ+nousOcfAnJf8JIWlGiUe2YSVA==" saltValue="pZaiVahY1USGOFNSYpBppA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124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2000000</v>
      </c>
      <c r="C10" s="118"/>
      <c r="D10" s="118"/>
      <c r="E10" s="118">
        <f t="shared" ref="E10:E17" si="0">$B10      +$C10      +$D10</f>
        <v>2000000</v>
      </c>
      <c r="F10" s="119">
        <v>2000000</v>
      </c>
      <c r="G10" s="120">
        <v>2000000</v>
      </c>
      <c r="H10" s="119">
        <v>429000</v>
      </c>
      <c r="I10" s="120">
        <v>236501</v>
      </c>
      <c r="J10" s="119">
        <v>745000</v>
      </c>
      <c r="K10" s="120">
        <v>937954</v>
      </c>
      <c r="L10" s="119">
        <v>419000</v>
      </c>
      <c r="M10" s="120">
        <v>419440</v>
      </c>
      <c r="N10" s="119">
        <v>407000</v>
      </c>
      <c r="O10" s="120">
        <v>407010</v>
      </c>
      <c r="P10" s="119">
        <f t="shared" ref="P10:P17" si="1">$H10      +$J10      +$L10      +$N10</f>
        <v>2000000</v>
      </c>
      <c r="Q10" s="120">
        <f t="shared" ref="Q10:Q17" si="2">$I10      +$K10      +$M10      +$O10</f>
        <v>2000905</v>
      </c>
      <c r="R10" s="59">
        <f t="shared" ref="R10:R17" si="3">IF(($L10      =0),0,((($N10      -$L10      )/$L10      )*100))</f>
        <v>-2.8639618138424821</v>
      </c>
      <c r="S10" s="60">
        <f t="shared" ref="S10:S17" si="4">IF(($M10      =0),0,((($O10      -$M10      )/$M10      )*100))</f>
        <v>-2.9634751096700365</v>
      </c>
      <c r="T10" s="59">
        <f t="shared" ref="T10:T17" si="5">IF(($E10      =0),0,(($P10      /$E10      )*100))</f>
        <v>100</v>
      </c>
      <c r="U10" s="61">
        <f t="shared" ref="U10:U17" si="6">IF(($E10      =0),0,(($Q10      /$E10      )*100))</f>
        <v>100.04525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2000000</v>
      </c>
      <c r="C17" s="121">
        <f>SUM(C9:C16)</f>
        <v>0</v>
      </c>
      <c r="D17" s="121"/>
      <c r="E17" s="121">
        <f t="shared" si="0"/>
        <v>2000000</v>
      </c>
      <c r="F17" s="122">
        <f t="shared" ref="F17:O17" si="7">SUM(F9:F16)</f>
        <v>2000000</v>
      </c>
      <c r="G17" s="123">
        <f t="shared" si="7"/>
        <v>2000000</v>
      </c>
      <c r="H17" s="122">
        <f t="shared" si="7"/>
        <v>429000</v>
      </c>
      <c r="I17" s="123">
        <f t="shared" si="7"/>
        <v>236501</v>
      </c>
      <c r="J17" s="122">
        <f t="shared" si="7"/>
        <v>745000</v>
      </c>
      <c r="K17" s="123">
        <f t="shared" si="7"/>
        <v>937954</v>
      </c>
      <c r="L17" s="122">
        <f t="shared" si="7"/>
        <v>419000</v>
      </c>
      <c r="M17" s="123">
        <f t="shared" si="7"/>
        <v>419440</v>
      </c>
      <c r="N17" s="122">
        <f t="shared" si="7"/>
        <v>407000</v>
      </c>
      <c r="O17" s="123">
        <f t="shared" si="7"/>
        <v>407010</v>
      </c>
      <c r="P17" s="122">
        <f t="shared" si="1"/>
        <v>2000000</v>
      </c>
      <c r="Q17" s="123">
        <f t="shared" si="2"/>
        <v>2000905</v>
      </c>
      <c r="R17" s="63">
        <f t="shared" si="3"/>
        <v>-2.8639618138424821</v>
      </c>
      <c r="S17" s="64">
        <f t="shared" si="4"/>
        <v>-2.9634751096700365</v>
      </c>
      <c r="T17" s="63">
        <f>IF((SUM($E9:$E14))=0,0,(P17/(SUM($E9:$E14))*100))</f>
        <v>100</v>
      </c>
      <c r="U17" s="65">
        <f>IF((SUM($E9:$E14))=0,0,(Q17/(SUM($E9:$E14))*100))</f>
        <v>100.04525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>
        <v>3404000</v>
      </c>
      <c r="C31" s="118"/>
      <c r="D31" s="118"/>
      <c r="E31" s="118">
        <f>$B31      +$C31      +$D31</f>
        <v>3404000</v>
      </c>
      <c r="F31" s="119">
        <v>3404000</v>
      </c>
      <c r="G31" s="120">
        <v>3404000</v>
      </c>
      <c r="H31" s="119">
        <v>1099000</v>
      </c>
      <c r="I31" s="120">
        <v>1071542</v>
      </c>
      <c r="J31" s="119">
        <v>1264000</v>
      </c>
      <c r="K31" s="120">
        <v>1043079</v>
      </c>
      <c r="L31" s="119">
        <v>355000</v>
      </c>
      <c r="M31" s="120">
        <v>580244</v>
      </c>
      <c r="N31" s="119">
        <v>386000</v>
      </c>
      <c r="O31" s="120">
        <v>342068</v>
      </c>
      <c r="P31" s="119">
        <f>$H31      +$J31      +$L31      +$N31</f>
        <v>3104000</v>
      </c>
      <c r="Q31" s="120">
        <f>$I31      +$K31      +$M31      +$O31</f>
        <v>3036933</v>
      </c>
      <c r="R31" s="59">
        <f>IF(($L31      =0),0,((($N31      -$L31      )/$L31      )*100))</f>
        <v>8.7323943661971821</v>
      </c>
      <c r="S31" s="60">
        <f>IF(($M31      =0),0,((($O31      -$M31      )/$M31      )*100))</f>
        <v>-41.047559302638199</v>
      </c>
      <c r="T31" s="59">
        <f>IF(($E31      =0),0,(($P31      /$E31      )*100))</f>
        <v>91.186839012925972</v>
      </c>
      <c r="U31" s="61">
        <f>IF(($E31      =0),0,(($Q31      /$E31      )*100))</f>
        <v>89.216598119858986</v>
      </c>
      <c r="V31" s="119">
        <v>81000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3404000</v>
      </c>
      <c r="C32" s="121">
        <f>SUM(C28:C31)</f>
        <v>0</v>
      </c>
      <c r="D32" s="121"/>
      <c r="E32" s="121">
        <f>$B32      +$C32      +$D32</f>
        <v>3404000</v>
      </c>
      <c r="F32" s="122">
        <f t="shared" ref="F32:O32" si="16">SUM(F28:F31)</f>
        <v>3404000</v>
      </c>
      <c r="G32" s="123">
        <f t="shared" si="16"/>
        <v>3404000</v>
      </c>
      <c r="H32" s="122">
        <f t="shared" si="16"/>
        <v>1099000</v>
      </c>
      <c r="I32" s="123">
        <f t="shared" si="16"/>
        <v>1071542</v>
      </c>
      <c r="J32" s="122">
        <f t="shared" si="16"/>
        <v>1264000</v>
      </c>
      <c r="K32" s="123">
        <f t="shared" si="16"/>
        <v>1043079</v>
      </c>
      <c r="L32" s="122">
        <f t="shared" si="16"/>
        <v>355000</v>
      </c>
      <c r="M32" s="123">
        <f t="shared" si="16"/>
        <v>580244</v>
      </c>
      <c r="N32" s="122">
        <f t="shared" si="16"/>
        <v>386000</v>
      </c>
      <c r="O32" s="123">
        <f t="shared" si="16"/>
        <v>342068</v>
      </c>
      <c r="P32" s="122">
        <f>$H32      +$J32      +$L32      +$N32</f>
        <v>3104000</v>
      </c>
      <c r="Q32" s="123">
        <f>$I32      +$K32      +$M32      +$O32</f>
        <v>3036933</v>
      </c>
      <c r="R32" s="63">
        <f>IF(($L32      =0),0,((($N32      -$L32      )/$L32      )*100))</f>
        <v>8.7323943661971821</v>
      </c>
      <c r="S32" s="64">
        <f>IF(($M32      =0),0,((($O32      -$M32      )/$M32      )*100))</f>
        <v>-41.047559302638199</v>
      </c>
      <c r="T32" s="63">
        <f>IF($E32   =0,0,($P32   /$E32   )*100)</f>
        <v>91.186839012925972</v>
      </c>
      <c r="U32" s="65">
        <f>IF($E32   =0,0,($Q32   /$E32   )*100)</f>
        <v>89.216598119858986</v>
      </c>
      <c r="V32" s="122">
        <f>SUM(V28:V31)</f>
        <v>81000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/>
      <c r="C34" s="118"/>
      <c r="D34" s="118"/>
      <c r="E34" s="118">
        <f>$B34      +$C34      +$D34</f>
        <v>0</v>
      </c>
      <c r="F34" s="119"/>
      <c r="G34" s="120"/>
      <c r="H34" s="119"/>
      <c r="I34" s="120"/>
      <c r="J34" s="119"/>
      <c r="K34" s="120"/>
      <c r="L34" s="119"/>
      <c r="M34" s="120"/>
      <c r="N34" s="119"/>
      <c r="O34" s="120"/>
      <c r="P34" s="119">
        <f>$H34      +$J34      +$L34      +$N34</f>
        <v>0</v>
      </c>
      <c r="Q34" s="120">
        <f>$I34      +$K34      +$M34      +$O34</f>
        <v>0</v>
      </c>
      <c r="R34" s="59">
        <f>IF(($L34      =0),0,((($N34      -$L34      )/$L34      )*100))</f>
        <v>0</v>
      </c>
      <c r="S34" s="60">
        <f>IF(($M34      =0),0,((($O34      -$M34      )/$M34      )*100))</f>
        <v>0</v>
      </c>
      <c r="T34" s="59">
        <f>IF(($E34      =0),0,(($P34      /$E34      )*100))</f>
        <v>0</v>
      </c>
      <c r="U34" s="61">
        <f>IF(($E34      =0),0,(($Q34      /$E34      )*100))</f>
        <v>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0</v>
      </c>
      <c r="C35" s="121">
        <f>C34</f>
        <v>0</v>
      </c>
      <c r="D35" s="121"/>
      <c r="E35" s="121">
        <f>$B35      +$C35      +$D35</f>
        <v>0</v>
      </c>
      <c r="F35" s="122">
        <f t="shared" ref="F35:O35" si="17">F34</f>
        <v>0</v>
      </c>
      <c r="G35" s="123">
        <f t="shared" si="17"/>
        <v>0</v>
      </c>
      <c r="H35" s="122">
        <f t="shared" si="17"/>
        <v>0</v>
      </c>
      <c r="I35" s="123">
        <f t="shared" si="17"/>
        <v>0</v>
      </c>
      <c r="J35" s="122">
        <f t="shared" si="17"/>
        <v>0</v>
      </c>
      <c r="K35" s="123">
        <f t="shared" si="17"/>
        <v>0</v>
      </c>
      <c r="L35" s="122">
        <f t="shared" si="17"/>
        <v>0</v>
      </c>
      <c r="M35" s="123">
        <f t="shared" si="17"/>
        <v>0</v>
      </c>
      <c r="N35" s="122">
        <f t="shared" si="17"/>
        <v>0</v>
      </c>
      <c r="O35" s="123">
        <f t="shared" si="17"/>
        <v>0</v>
      </c>
      <c r="P35" s="122">
        <f>$H35      +$J35      +$L35      +$N35</f>
        <v>0</v>
      </c>
      <c r="Q35" s="123">
        <f>$I35      +$K35      +$M35      +$O35</f>
        <v>0</v>
      </c>
      <c r="R35" s="63">
        <f>IF(($L35      =0),0,((($N35      -$L35      )/$L35      )*100))</f>
        <v>0</v>
      </c>
      <c r="S35" s="64">
        <f>IF(($M35      =0),0,((($O35      -$M35      )/$M35      )*100))</f>
        <v>0</v>
      </c>
      <c r="T35" s="63">
        <f>IF($E35   =0,0,($P35   /$E35   )*100)</f>
        <v>0</v>
      </c>
      <c r="U35" s="65">
        <f>IF($E35   =0,0,($Q35   /$E35   )*100)</f>
        <v>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0</v>
      </c>
      <c r="C42" s="121">
        <f>SUM(C37:C41)</f>
        <v>0</v>
      </c>
      <c r="D42" s="121"/>
      <c r="E42" s="121">
        <f t="shared" si="18"/>
        <v>0</v>
      </c>
      <c r="F42" s="122">
        <f t="shared" ref="F42:O42" si="25">SUM(F37:F41)</f>
        <v>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5404000</v>
      </c>
      <c r="C69" s="130">
        <f>SUM(C9:C16,C19:C25,C28:C31,C34,C37:C41,C44:C54,C57:C60,C63:C67)</f>
        <v>0</v>
      </c>
      <c r="D69" s="130"/>
      <c r="E69" s="130">
        <f t="shared" si="35"/>
        <v>5404000</v>
      </c>
      <c r="F69" s="131">
        <f t="shared" ref="F69:O69" si="43">SUM(F9:F16,F19:F25,F28:F31,F34,F37:F41,F44:F54,F57:F60,F63:F67)</f>
        <v>5404000</v>
      </c>
      <c r="G69" s="132">
        <f t="shared" si="43"/>
        <v>5404000</v>
      </c>
      <c r="H69" s="131">
        <f t="shared" si="43"/>
        <v>1528000</v>
      </c>
      <c r="I69" s="132">
        <f t="shared" si="43"/>
        <v>1308043</v>
      </c>
      <c r="J69" s="131">
        <f t="shared" si="43"/>
        <v>2009000</v>
      </c>
      <c r="K69" s="132">
        <f t="shared" si="43"/>
        <v>1981033</v>
      </c>
      <c r="L69" s="131">
        <f t="shared" si="43"/>
        <v>774000</v>
      </c>
      <c r="M69" s="132">
        <f t="shared" si="43"/>
        <v>999684</v>
      </c>
      <c r="N69" s="131">
        <f t="shared" si="43"/>
        <v>793000</v>
      </c>
      <c r="O69" s="132">
        <f t="shared" si="43"/>
        <v>749078</v>
      </c>
      <c r="P69" s="131">
        <f t="shared" si="36"/>
        <v>5104000</v>
      </c>
      <c r="Q69" s="132">
        <f t="shared" si="37"/>
        <v>5037838</v>
      </c>
      <c r="R69" s="72">
        <f t="shared" si="38"/>
        <v>2.454780361757106</v>
      </c>
      <c r="S69" s="73">
        <f t="shared" si="39"/>
        <v>-25.068521652842296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94.448556624722428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93.224241302738704</v>
      </c>
      <c r="V69" s="131">
        <f>SUM(V9:V16,V19:V25,V28:V31,V34,V37:V41,V44:V54,V57:V60,V63:V67)</f>
        <v>81000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/>
      <c r="C71" s="118"/>
      <c r="D71" s="118"/>
      <c r="E71" s="118">
        <f>$B71      +$C71      +$D71</f>
        <v>0</v>
      </c>
      <c r="F71" s="119"/>
      <c r="G71" s="120"/>
      <c r="H71" s="119"/>
      <c r="I71" s="120"/>
      <c r="J71" s="119"/>
      <c r="K71" s="120"/>
      <c r="L71" s="119"/>
      <c r="M71" s="120"/>
      <c r="N71" s="119"/>
      <c r="O71" s="120"/>
      <c r="P71" s="119">
        <f>$H71      +$J71      +$L71      +$N71</f>
        <v>0</v>
      </c>
      <c r="Q71" s="120">
        <f>$I71      +$K71      +$M71      +$O71</f>
        <v>0</v>
      </c>
      <c r="R71" s="59">
        <f>IF(($L71      =0),0,((($N71      -$L71      )/$L71      )*100))</f>
        <v>0</v>
      </c>
      <c r="S71" s="60">
        <f>IF(($M71      =0),0,((($O71      -$M71      )/$M71      )*100))</f>
        <v>0</v>
      </c>
      <c r="T71" s="59">
        <f>IF(($E71      =0),0,(($P71      /$E71      )*100))</f>
        <v>0</v>
      </c>
      <c r="U71" s="61">
        <f>IF(($E71      =0),0,(($Q71      /$E71      )*100))</f>
        <v>0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0</v>
      </c>
      <c r="C73" s="127">
        <f>SUM(C71:C72)</f>
        <v>0</v>
      </c>
      <c r="D73" s="127"/>
      <c r="E73" s="127">
        <f>$B73      +$C73      +$D73</f>
        <v>0</v>
      </c>
      <c r="F73" s="128">
        <f t="shared" ref="F73:O73" si="44">SUM(F71:F72)</f>
        <v>0</v>
      </c>
      <c r="G73" s="129">
        <f t="shared" si="44"/>
        <v>0</v>
      </c>
      <c r="H73" s="128">
        <f t="shared" si="44"/>
        <v>0</v>
      </c>
      <c r="I73" s="129">
        <f t="shared" si="44"/>
        <v>0</v>
      </c>
      <c r="J73" s="128">
        <f t="shared" si="44"/>
        <v>0</v>
      </c>
      <c r="K73" s="129">
        <f t="shared" si="44"/>
        <v>0</v>
      </c>
      <c r="L73" s="128">
        <f t="shared" si="44"/>
        <v>0</v>
      </c>
      <c r="M73" s="129">
        <f t="shared" si="44"/>
        <v>0</v>
      </c>
      <c r="N73" s="128">
        <f t="shared" si="44"/>
        <v>0</v>
      </c>
      <c r="O73" s="129">
        <f t="shared" si="44"/>
        <v>0</v>
      </c>
      <c r="P73" s="128">
        <f>$H73      +$J73      +$L73      +$N73</f>
        <v>0</v>
      </c>
      <c r="Q73" s="129">
        <f>$I73      +$K73      +$M73      +$O73</f>
        <v>0</v>
      </c>
      <c r="R73" s="68">
        <f>IF(($L73      =0),0,((($N73      -$L73      )/$L73      )*100))</f>
        <v>0</v>
      </c>
      <c r="S73" s="69">
        <f>IF(($M73      =0),0,((($O73      -$M73      )/$M73      )*100))</f>
        <v>0</v>
      </c>
      <c r="T73" s="68">
        <f>IF(($E71      =0),0,(($P71      /$E71      )*100))</f>
        <v>0</v>
      </c>
      <c r="U73" s="70">
        <f>IF($E71   =0,0,($Q71   /$E71 )*100)</f>
        <v>0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0</v>
      </c>
      <c r="C74" s="130">
        <f>SUM(C71:C72)</f>
        <v>0</v>
      </c>
      <c r="D74" s="130"/>
      <c r="E74" s="130">
        <f>$B74      +$C74      +$D74</f>
        <v>0</v>
      </c>
      <c r="F74" s="131">
        <f t="shared" ref="F74:O74" si="45">SUM(F71:F72)</f>
        <v>0</v>
      </c>
      <c r="G74" s="132">
        <f t="shared" si="45"/>
        <v>0</v>
      </c>
      <c r="H74" s="131">
        <f t="shared" si="45"/>
        <v>0</v>
      </c>
      <c r="I74" s="132">
        <f t="shared" si="45"/>
        <v>0</v>
      </c>
      <c r="J74" s="131">
        <f t="shared" si="45"/>
        <v>0</v>
      </c>
      <c r="K74" s="132">
        <f t="shared" si="45"/>
        <v>0</v>
      </c>
      <c r="L74" s="131">
        <f t="shared" si="45"/>
        <v>0</v>
      </c>
      <c r="M74" s="132">
        <f t="shared" si="45"/>
        <v>0</v>
      </c>
      <c r="N74" s="131">
        <f t="shared" si="45"/>
        <v>0</v>
      </c>
      <c r="O74" s="132">
        <f t="shared" si="45"/>
        <v>0</v>
      </c>
      <c r="P74" s="131">
        <f>$H74      +$J74      +$L74      +$N74</f>
        <v>0</v>
      </c>
      <c r="Q74" s="132">
        <f>$I74      +$K74      +$M74      +$O74</f>
        <v>0</v>
      </c>
      <c r="R74" s="72">
        <f>IF(($L74      =0),0,((($N74      -$L74      )/$L74      )*100))</f>
        <v>0</v>
      </c>
      <c r="S74" s="73">
        <f>IF(($M74      =0),0,((($O74      -$M74      )/$M74      )*100))</f>
        <v>0</v>
      </c>
      <c r="T74" s="72">
        <f>IF(($E71      =0),0,(($P71      /$E71      )*100))</f>
        <v>0</v>
      </c>
      <c r="U74" s="76">
        <f>IF($E71   =0,0,($Q71   /$E71 )*100)</f>
        <v>0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5404000</v>
      </c>
      <c r="C75" s="130">
        <f>SUM(C9:C16,C19:C25,C28:C31,C34,C37:C41,C44:C54,C57:C60,C63:C67,C71:C72)</f>
        <v>0</v>
      </c>
      <c r="D75" s="130"/>
      <c r="E75" s="130">
        <f>$B75      +$C75      +$D75</f>
        <v>5404000</v>
      </c>
      <c r="F75" s="131">
        <f t="shared" ref="F75:O75" si="46">SUM(F9:F16,F19:F25,F28:F31,F34,F37:F41,F44:F54,F57:F60,F63:F67,F71:F72)</f>
        <v>5404000</v>
      </c>
      <c r="G75" s="132">
        <f t="shared" si="46"/>
        <v>5404000</v>
      </c>
      <c r="H75" s="131">
        <f t="shared" si="46"/>
        <v>1528000</v>
      </c>
      <c r="I75" s="132">
        <f t="shared" si="46"/>
        <v>1308043</v>
      </c>
      <c r="J75" s="131">
        <f t="shared" si="46"/>
        <v>2009000</v>
      </c>
      <c r="K75" s="132">
        <f t="shared" si="46"/>
        <v>1981033</v>
      </c>
      <c r="L75" s="131">
        <f t="shared" si="46"/>
        <v>774000</v>
      </c>
      <c r="M75" s="132">
        <f t="shared" si="46"/>
        <v>999684</v>
      </c>
      <c r="N75" s="131">
        <f t="shared" si="46"/>
        <v>793000</v>
      </c>
      <c r="O75" s="132">
        <f t="shared" si="46"/>
        <v>749078</v>
      </c>
      <c r="P75" s="131">
        <f>$H75      +$J75      +$L75      +$N75</f>
        <v>5104000</v>
      </c>
      <c r="Q75" s="132">
        <f>$I75      +$K75      +$M75      +$O75</f>
        <v>5037838</v>
      </c>
      <c r="R75" s="72">
        <f>IF(($L75      =0),0,((($N75      -$L75      )/$L75      )*100))</f>
        <v>2.454780361757106</v>
      </c>
      <c r="S75" s="73">
        <f>IF(($M75      =0),0,((($O75      -$M75      )/$M75      )*100))</f>
        <v>-25.068521652842296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94.448556624722428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93.224241302738704</v>
      </c>
      <c r="V75" s="131">
        <f>SUM(V9:V16,V19:V25,V28:V31,V34,V37:V41,V44:V54,V57:V60,V63:V67,V71:V72)</f>
        <v>81000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145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146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147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148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149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150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151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152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153</v>
      </c>
    </row>
    <row r="118" spans="1:23" x14ac:dyDescent="0.2">
      <c r="A118" s="35" t="s">
        <v>154</v>
      </c>
    </row>
    <row r="119" spans="1:23" x14ac:dyDescent="0.2">
      <c r="A119" s="35" t="s">
        <v>155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156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157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158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gqJm2Zi33bI19Sd+sX6Ue5m1wrqinMM8G3o1qRHMnNxTUk8oNKQzOCd5rq3kwnnlCYX5ND+SsZEv79LJ7koxSw==" saltValue="5Q7JIBG3EeYxxXnN1E3z7w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125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2900000</v>
      </c>
      <c r="C10" s="118"/>
      <c r="D10" s="118"/>
      <c r="E10" s="118">
        <f t="shared" ref="E10:E17" si="0">$B10      +$C10      +$D10</f>
        <v>2900000</v>
      </c>
      <c r="F10" s="119">
        <v>2900000</v>
      </c>
      <c r="G10" s="120">
        <v>2900000</v>
      </c>
      <c r="H10" s="119">
        <v>946000</v>
      </c>
      <c r="I10" s="120"/>
      <c r="J10" s="119">
        <v>760000</v>
      </c>
      <c r="K10" s="120"/>
      <c r="L10" s="119">
        <v>511000</v>
      </c>
      <c r="M10" s="120">
        <v>1827115</v>
      </c>
      <c r="N10" s="119">
        <v>141000</v>
      </c>
      <c r="O10" s="120"/>
      <c r="P10" s="119">
        <f t="shared" ref="P10:P17" si="1">$H10      +$J10      +$L10      +$N10</f>
        <v>2358000</v>
      </c>
      <c r="Q10" s="120">
        <f t="shared" ref="Q10:Q17" si="2">$I10      +$K10      +$M10      +$O10</f>
        <v>1827115</v>
      </c>
      <c r="R10" s="59">
        <f t="shared" ref="R10:R17" si="3">IF(($L10      =0),0,((($N10      -$L10      )/$L10      )*100))</f>
        <v>-72.407045009784738</v>
      </c>
      <c r="S10" s="60">
        <f t="shared" ref="S10:S17" si="4">IF(($M10      =0),0,((($O10      -$M10      )/$M10      )*100))</f>
        <v>-100</v>
      </c>
      <c r="T10" s="59">
        <f t="shared" ref="T10:T17" si="5">IF(($E10      =0),0,(($P10      /$E10      )*100))</f>
        <v>81.310344827586206</v>
      </c>
      <c r="U10" s="61">
        <f t="shared" ref="U10:U17" si="6">IF(($E10      =0),0,(($Q10      /$E10      )*100))</f>
        <v>63.003965517241376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>
        <v>46000000</v>
      </c>
      <c r="C16" s="118">
        <v>-3000000</v>
      </c>
      <c r="D16" s="118"/>
      <c r="E16" s="118">
        <f t="shared" si="0"/>
        <v>43000000</v>
      </c>
      <c r="F16" s="119">
        <v>43000000</v>
      </c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48900000</v>
      </c>
      <c r="C17" s="121">
        <f>SUM(C9:C16)</f>
        <v>-3000000</v>
      </c>
      <c r="D17" s="121"/>
      <c r="E17" s="121">
        <f t="shared" si="0"/>
        <v>45900000</v>
      </c>
      <c r="F17" s="122">
        <f t="shared" ref="F17:O17" si="7">SUM(F9:F16)</f>
        <v>45900000</v>
      </c>
      <c r="G17" s="123">
        <f t="shared" si="7"/>
        <v>2900000</v>
      </c>
      <c r="H17" s="122">
        <f t="shared" si="7"/>
        <v>946000</v>
      </c>
      <c r="I17" s="123">
        <f t="shared" si="7"/>
        <v>0</v>
      </c>
      <c r="J17" s="122">
        <f t="shared" si="7"/>
        <v>760000</v>
      </c>
      <c r="K17" s="123">
        <f t="shared" si="7"/>
        <v>0</v>
      </c>
      <c r="L17" s="122">
        <f t="shared" si="7"/>
        <v>511000</v>
      </c>
      <c r="M17" s="123">
        <f t="shared" si="7"/>
        <v>1827115</v>
      </c>
      <c r="N17" s="122">
        <f t="shared" si="7"/>
        <v>141000</v>
      </c>
      <c r="O17" s="123">
        <f t="shared" si="7"/>
        <v>0</v>
      </c>
      <c r="P17" s="122">
        <f t="shared" si="1"/>
        <v>2358000</v>
      </c>
      <c r="Q17" s="123">
        <f t="shared" si="2"/>
        <v>1827115</v>
      </c>
      <c r="R17" s="63">
        <f t="shared" si="3"/>
        <v>-72.407045009784738</v>
      </c>
      <c r="S17" s="64">
        <f t="shared" si="4"/>
        <v>-100</v>
      </c>
      <c r="T17" s="63">
        <f>IF((SUM($E9:$E14))=0,0,(P17/(SUM($E9:$E14))*100))</f>
        <v>81.310344827586206</v>
      </c>
      <c r="U17" s="65">
        <f>IF((SUM($E9:$E14))=0,0,(Q17/(SUM($E9:$E14))*100))</f>
        <v>63.003965517241376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1256000</v>
      </c>
      <c r="C34" s="118"/>
      <c r="D34" s="118"/>
      <c r="E34" s="118">
        <f>$B34      +$C34      +$D34</f>
        <v>1256000</v>
      </c>
      <c r="F34" s="119">
        <v>1256000</v>
      </c>
      <c r="G34" s="120">
        <v>1256000</v>
      </c>
      <c r="H34" s="119">
        <v>314000</v>
      </c>
      <c r="I34" s="120"/>
      <c r="J34" s="119"/>
      <c r="K34" s="120"/>
      <c r="L34" s="119">
        <v>391000</v>
      </c>
      <c r="M34" s="120">
        <v>674447</v>
      </c>
      <c r="N34" s="119">
        <v>168000</v>
      </c>
      <c r="O34" s="120"/>
      <c r="P34" s="119">
        <f>$H34      +$J34      +$L34      +$N34</f>
        <v>873000</v>
      </c>
      <c r="Q34" s="120">
        <f>$I34      +$K34      +$M34      +$O34</f>
        <v>674447</v>
      </c>
      <c r="R34" s="59">
        <f>IF(($L34      =0),0,((($N34      -$L34      )/$L34      )*100))</f>
        <v>-57.033248081841435</v>
      </c>
      <c r="S34" s="60">
        <f>IF(($M34      =0),0,((($O34      -$M34      )/$M34      )*100))</f>
        <v>-100</v>
      </c>
      <c r="T34" s="59">
        <f>IF(($E34      =0),0,(($P34      /$E34      )*100))</f>
        <v>69.50636942675159</v>
      </c>
      <c r="U34" s="61">
        <f>IF(($E34      =0),0,(($Q34      /$E34      )*100))</f>
        <v>53.698009554140128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1256000</v>
      </c>
      <c r="C35" s="121">
        <f>C34</f>
        <v>0</v>
      </c>
      <c r="D35" s="121"/>
      <c r="E35" s="121">
        <f>$B35      +$C35      +$D35</f>
        <v>1256000</v>
      </c>
      <c r="F35" s="122">
        <f t="shared" ref="F35:O35" si="17">F34</f>
        <v>1256000</v>
      </c>
      <c r="G35" s="123">
        <f t="shared" si="17"/>
        <v>1256000</v>
      </c>
      <c r="H35" s="122">
        <f t="shared" si="17"/>
        <v>314000</v>
      </c>
      <c r="I35" s="123">
        <f t="shared" si="17"/>
        <v>0</v>
      </c>
      <c r="J35" s="122">
        <f t="shared" si="17"/>
        <v>0</v>
      </c>
      <c r="K35" s="123">
        <f t="shared" si="17"/>
        <v>0</v>
      </c>
      <c r="L35" s="122">
        <f t="shared" si="17"/>
        <v>391000</v>
      </c>
      <c r="M35" s="123">
        <f t="shared" si="17"/>
        <v>674447</v>
      </c>
      <c r="N35" s="122">
        <f t="shared" si="17"/>
        <v>168000</v>
      </c>
      <c r="O35" s="123">
        <f t="shared" si="17"/>
        <v>0</v>
      </c>
      <c r="P35" s="122">
        <f>$H35      +$J35      +$L35      +$N35</f>
        <v>873000</v>
      </c>
      <c r="Q35" s="123">
        <f>$I35      +$K35      +$M35      +$O35</f>
        <v>674447</v>
      </c>
      <c r="R35" s="63">
        <f>IF(($L35      =0),0,((($N35      -$L35      )/$L35      )*100))</f>
        <v>-57.033248081841435</v>
      </c>
      <c r="S35" s="64">
        <f>IF(($M35      =0),0,((($O35      -$M35      )/$M35      )*100))</f>
        <v>-100</v>
      </c>
      <c r="T35" s="63">
        <f>IF($E35   =0,0,($P35   /$E35   )*100)</f>
        <v>69.50636942675159</v>
      </c>
      <c r="U35" s="65">
        <f>IF($E35   =0,0,($Q35   /$E35   )*100)</f>
        <v>53.698009554140128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6600000</v>
      </c>
      <c r="C37" s="118"/>
      <c r="D37" s="118"/>
      <c r="E37" s="118">
        <f t="shared" ref="E37:E42" si="18">$B37      +$C37      +$D37</f>
        <v>6600000</v>
      </c>
      <c r="F37" s="119">
        <v>6600000</v>
      </c>
      <c r="G37" s="120">
        <v>6600000</v>
      </c>
      <c r="H37" s="119">
        <v>2297000</v>
      </c>
      <c r="I37" s="120"/>
      <c r="J37" s="119">
        <v>1993000</v>
      </c>
      <c r="K37" s="120"/>
      <c r="L37" s="119"/>
      <c r="M37" s="120">
        <v>5467231</v>
      </c>
      <c r="N37" s="119">
        <v>2133000</v>
      </c>
      <c r="O37" s="120"/>
      <c r="P37" s="119">
        <f t="shared" ref="P37:P42" si="19">$H37      +$J37      +$L37      +$N37</f>
        <v>6423000</v>
      </c>
      <c r="Q37" s="120">
        <f t="shared" ref="Q37:Q42" si="20">$I37      +$K37      +$M37      +$O37</f>
        <v>5467231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-100</v>
      </c>
      <c r="T37" s="59">
        <f t="shared" ref="T37:T42" si="23">IF(($E37      =0),0,(($P37      /$E37      )*100))</f>
        <v>97.318181818181813</v>
      </c>
      <c r="U37" s="61">
        <f t="shared" ref="U37:U42" si="24">IF(($E37      =0),0,(($Q37      /$E37      )*100))</f>
        <v>82.836833333333331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6600000</v>
      </c>
      <c r="C42" s="121">
        <f>SUM(C37:C41)</f>
        <v>0</v>
      </c>
      <c r="D42" s="121"/>
      <c r="E42" s="121">
        <f t="shared" si="18"/>
        <v>6600000</v>
      </c>
      <c r="F42" s="122">
        <f t="shared" ref="F42:O42" si="25">SUM(F37:F41)</f>
        <v>6600000</v>
      </c>
      <c r="G42" s="123">
        <f t="shared" si="25"/>
        <v>6600000</v>
      </c>
      <c r="H42" s="122">
        <f t="shared" si="25"/>
        <v>2297000</v>
      </c>
      <c r="I42" s="123">
        <f t="shared" si="25"/>
        <v>0</v>
      </c>
      <c r="J42" s="122">
        <f t="shared" si="25"/>
        <v>1993000</v>
      </c>
      <c r="K42" s="123">
        <f t="shared" si="25"/>
        <v>0</v>
      </c>
      <c r="L42" s="122">
        <f t="shared" si="25"/>
        <v>0</v>
      </c>
      <c r="M42" s="123">
        <f t="shared" si="25"/>
        <v>5467231</v>
      </c>
      <c r="N42" s="122">
        <f t="shared" si="25"/>
        <v>2133000</v>
      </c>
      <c r="O42" s="123">
        <f t="shared" si="25"/>
        <v>0</v>
      </c>
      <c r="P42" s="122">
        <f t="shared" si="19"/>
        <v>6423000</v>
      </c>
      <c r="Q42" s="123">
        <f t="shared" si="20"/>
        <v>5467231</v>
      </c>
      <c r="R42" s="63">
        <f t="shared" si="21"/>
        <v>0</v>
      </c>
      <c r="S42" s="64">
        <f t="shared" si="22"/>
        <v>-100</v>
      </c>
      <c r="T42" s="63">
        <f>IF((+$E37+$E40) =0,0,(P42   /(+$E37+$E40) )*100)</f>
        <v>97.318181818181813</v>
      </c>
      <c r="U42" s="65">
        <f>IF((+$E37+$E40) =0,0,(Q42   /(+$E37+$E40) )*100)</f>
        <v>82.836833333333331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11000000</v>
      </c>
      <c r="C53" s="118"/>
      <c r="D53" s="118"/>
      <c r="E53" s="118">
        <f t="shared" si="26"/>
        <v>11000000</v>
      </c>
      <c r="F53" s="119">
        <v>11000000</v>
      </c>
      <c r="G53" s="120">
        <v>11000000</v>
      </c>
      <c r="H53" s="119">
        <v>4988000</v>
      </c>
      <c r="I53" s="120"/>
      <c r="J53" s="119">
        <v>1764000</v>
      </c>
      <c r="K53" s="120"/>
      <c r="L53" s="119">
        <v>2324000</v>
      </c>
      <c r="M53" s="120">
        <v>6209037</v>
      </c>
      <c r="N53" s="119">
        <v>1924000</v>
      </c>
      <c r="O53" s="120"/>
      <c r="P53" s="119">
        <f t="shared" si="27"/>
        <v>11000000</v>
      </c>
      <c r="Q53" s="120">
        <f t="shared" si="28"/>
        <v>6209037</v>
      </c>
      <c r="R53" s="59">
        <f t="shared" si="29"/>
        <v>-17.21170395869191</v>
      </c>
      <c r="S53" s="60">
        <f t="shared" si="30"/>
        <v>-100</v>
      </c>
      <c r="T53" s="59">
        <f t="shared" si="31"/>
        <v>100</v>
      </c>
      <c r="U53" s="61">
        <f t="shared" si="32"/>
        <v>56.44579090909091</v>
      </c>
      <c r="V53" s="119">
        <v>9365000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11000000</v>
      </c>
      <c r="C55" s="121">
        <f>SUM(C44:C54)</f>
        <v>0</v>
      </c>
      <c r="D55" s="121"/>
      <c r="E55" s="121">
        <f t="shared" si="26"/>
        <v>11000000</v>
      </c>
      <c r="F55" s="122">
        <f t="shared" ref="F55:O55" si="33">SUM(F44:F54)</f>
        <v>11000000</v>
      </c>
      <c r="G55" s="123">
        <f t="shared" si="33"/>
        <v>11000000</v>
      </c>
      <c r="H55" s="122">
        <f t="shared" si="33"/>
        <v>4988000</v>
      </c>
      <c r="I55" s="123">
        <f t="shared" si="33"/>
        <v>0</v>
      </c>
      <c r="J55" s="122">
        <f t="shared" si="33"/>
        <v>1764000</v>
      </c>
      <c r="K55" s="123">
        <f t="shared" si="33"/>
        <v>0</v>
      </c>
      <c r="L55" s="122">
        <f t="shared" si="33"/>
        <v>2324000</v>
      </c>
      <c r="M55" s="123">
        <f t="shared" si="33"/>
        <v>6209037</v>
      </c>
      <c r="N55" s="122">
        <f t="shared" si="33"/>
        <v>1924000</v>
      </c>
      <c r="O55" s="123">
        <f t="shared" si="33"/>
        <v>0</v>
      </c>
      <c r="P55" s="122">
        <f t="shared" si="27"/>
        <v>11000000</v>
      </c>
      <c r="Q55" s="123">
        <f t="shared" si="28"/>
        <v>6209037</v>
      </c>
      <c r="R55" s="63">
        <f t="shared" si="29"/>
        <v>-17.21170395869191</v>
      </c>
      <c r="S55" s="64">
        <f t="shared" si="30"/>
        <v>-100</v>
      </c>
      <c r="T55" s="63">
        <f>IF((+$E45+$E47+$E49+$E50+$E53) =0,0,(P55   /(+$E45+$E47+$E49+$E50+$E53) )*100)</f>
        <v>100</v>
      </c>
      <c r="U55" s="65">
        <f>IF((+$E45+$E47+$E49+$E50+$E53) =0,0,(Q55   /(+$E45+$E47+$E49+$E50+$E53) )*100)</f>
        <v>56.44579090909091</v>
      </c>
      <c r="V55" s="122">
        <f>SUM(V44:V54)</f>
        <v>9365000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67756000</v>
      </c>
      <c r="C69" s="130">
        <f>SUM(C9:C16,C19:C25,C28:C31,C34,C37:C41,C44:C54,C57:C60,C63:C67)</f>
        <v>-3000000</v>
      </c>
      <c r="D69" s="130"/>
      <c r="E69" s="130">
        <f t="shared" si="35"/>
        <v>64756000</v>
      </c>
      <c r="F69" s="131">
        <f t="shared" ref="F69:O69" si="43">SUM(F9:F16,F19:F25,F28:F31,F34,F37:F41,F44:F54,F57:F60,F63:F67)</f>
        <v>64756000</v>
      </c>
      <c r="G69" s="132">
        <f t="shared" si="43"/>
        <v>21756000</v>
      </c>
      <c r="H69" s="131">
        <f t="shared" si="43"/>
        <v>8545000</v>
      </c>
      <c r="I69" s="132">
        <f t="shared" si="43"/>
        <v>0</v>
      </c>
      <c r="J69" s="131">
        <f t="shared" si="43"/>
        <v>4517000</v>
      </c>
      <c r="K69" s="132">
        <f t="shared" si="43"/>
        <v>0</v>
      </c>
      <c r="L69" s="131">
        <f t="shared" si="43"/>
        <v>3226000</v>
      </c>
      <c r="M69" s="132">
        <f t="shared" si="43"/>
        <v>14177830</v>
      </c>
      <c r="N69" s="131">
        <f t="shared" si="43"/>
        <v>4366000</v>
      </c>
      <c r="O69" s="132">
        <f t="shared" si="43"/>
        <v>0</v>
      </c>
      <c r="P69" s="131">
        <f t="shared" si="36"/>
        <v>20654000</v>
      </c>
      <c r="Q69" s="132">
        <f t="shared" si="37"/>
        <v>14177830</v>
      </c>
      <c r="R69" s="72">
        <f t="shared" si="38"/>
        <v>35.337879727216368</v>
      </c>
      <c r="S69" s="73">
        <f t="shared" si="39"/>
        <v>-100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94.934730649016359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65.167448060305205</v>
      </c>
      <c r="V69" s="131">
        <f>SUM(V9:V16,V19:V25,V28:V31,V34,V37:V41,V44:V54,V57:V60,V63:V67)</f>
        <v>9365000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18179000</v>
      </c>
      <c r="C71" s="118"/>
      <c r="D71" s="118"/>
      <c r="E71" s="118">
        <f>$B71      +$C71      +$D71</f>
        <v>18179000</v>
      </c>
      <c r="F71" s="119">
        <v>18179000</v>
      </c>
      <c r="G71" s="120">
        <v>18179000</v>
      </c>
      <c r="H71" s="119">
        <v>5299000</v>
      </c>
      <c r="I71" s="120"/>
      <c r="J71" s="119">
        <v>4658000</v>
      </c>
      <c r="K71" s="120"/>
      <c r="L71" s="119">
        <v>47000</v>
      </c>
      <c r="M71" s="120">
        <v>10091245</v>
      </c>
      <c r="N71" s="119">
        <v>8175000</v>
      </c>
      <c r="O71" s="120"/>
      <c r="P71" s="119">
        <f>$H71      +$J71      +$L71      +$N71</f>
        <v>18179000</v>
      </c>
      <c r="Q71" s="120">
        <f>$I71      +$K71      +$M71      +$O71</f>
        <v>10091245</v>
      </c>
      <c r="R71" s="59">
        <f>IF(($L71      =0),0,((($N71      -$L71      )/$L71      )*100))</f>
        <v>17293.617021276594</v>
      </c>
      <c r="S71" s="60">
        <f>IF(($M71      =0),0,((($O71      -$M71      )/$M71      )*100))</f>
        <v>-100</v>
      </c>
      <c r="T71" s="59">
        <f>IF(($E71      =0),0,(($P71      /$E71      )*100))</f>
        <v>100</v>
      </c>
      <c r="U71" s="61">
        <f>IF(($E71      =0),0,(($Q71      /$E71      )*100))</f>
        <v>55.510451620001099</v>
      </c>
      <c r="V71" s="119">
        <v>2966000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18179000</v>
      </c>
      <c r="C73" s="127">
        <f>SUM(C71:C72)</f>
        <v>0</v>
      </c>
      <c r="D73" s="127"/>
      <c r="E73" s="127">
        <f>$B73      +$C73      +$D73</f>
        <v>18179000</v>
      </c>
      <c r="F73" s="128">
        <f t="shared" ref="F73:O73" si="44">SUM(F71:F72)</f>
        <v>18179000</v>
      </c>
      <c r="G73" s="129">
        <f t="shared" si="44"/>
        <v>18179000</v>
      </c>
      <c r="H73" s="128">
        <f t="shared" si="44"/>
        <v>5299000</v>
      </c>
      <c r="I73" s="129">
        <f t="shared" si="44"/>
        <v>0</v>
      </c>
      <c r="J73" s="128">
        <f t="shared" si="44"/>
        <v>4658000</v>
      </c>
      <c r="K73" s="129">
        <f t="shared" si="44"/>
        <v>0</v>
      </c>
      <c r="L73" s="128">
        <f t="shared" si="44"/>
        <v>47000</v>
      </c>
      <c r="M73" s="129">
        <f t="shared" si="44"/>
        <v>10091245</v>
      </c>
      <c r="N73" s="128">
        <f t="shared" si="44"/>
        <v>8175000</v>
      </c>
      <c r="O73" s="129">
        <f t="shared" si="44"/>
        <v>0</v>
      </c>
      <c r="P73" s="128">
        <f>$H73      +$J73      +$L73      +$N73</f>
        <v>18179000</v>
      </c>
      <c r="Q73" s="129">
        <f>$I73      +$K73      +$M73      +$O73</f>
        <v>10091245</v>
      </c>
      <c r="R73" s="68">
        <f>IF(($L73      =0),0,((($N73      -$L73      )/$L73      )*100))</f>
        <v>17293.617021276594</v>
      </c>
      <c r="S73" s="69">
        <f>IF(($M73      =0),0,((($O73      -$M73      )/$M73      )*100))</f>
        <v>-100</v>
      </c>
      <c r="T73" s="68">
        <f>IF(($E71      =0),0,(($P71      /$E71      )*100))</f>
        <v>100</v>
      </c>
      <c r="U73" s="70">
        <f>IF($E71   =0,0,($Q71   /$E71 )*100)</f>
        <v>55.510451620001099</v>
      </c>
      <c r="V73" s="128">
        <f>SUM(V71:V72)</f>
        <v>2966000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18179000</v>
      </c>
      <c r="C74" s="130">
        <f>SUM(C71:C72)</f>
        <v>0</v>
      </c>
      <c r="D74" s="130"/>
      <c r="E74" s="130">
        <f>$B74      +$C74      +$D74</f>
        <v>18179000</v>
      </c>
      <c r="F74" s="131">
        <f t="shared" ref="F74:O74" si="45">SUM(F71:F72)</f>
        <v>18179000</v>
      </c>
      <c r="G74" s="132">
        <f t="shared" si="45"/>
        <v>18179000</v>
      </c>
      <c r="H74" s="131">
        <f t="shared" si="45"/>
        <v>5299000</v>
      </c>
      <c r="I74" s="132">
        <f t="shared" si="45"/>
        <v>0</v>
      </c>
      <c r="J74" s="131">
        <f t="shared" si="45"/>
        <v>4658000</v>
      </c>
      <c r="K74" s="132">
        <f t="shared" si="45"/>
        <v>0</v>
      </c>
      <c r="L74" s="131">
        <f t="shared" si="45"/>
        <v>47000</v>
      </c>
      <c r="M74" s="132">
        <f t="shared" si="45"/>
        <v>10091245</v>
      </c>
      <c r="N74" s="131">
        <f t="shared" si="45"/>
        <v>8175000</v>
      </c>
      <c r="O74" s="132">
        <f t="shared" si="45"/>
        <v>0</v>
      </c>
      <c r="P74" s="131">
        <f>$H74      +$J74      +$L74      +$N74</f>
        <v>18179000</v>
      </c>
      <c r="Q74" s="132">
        <f>$I74      +$K74      +$M74      +$O74</f>
        <v>10091245</v>
      </c>
      <c r="R74" s="72">
        <f>IF(($L74      =0),0,((($N74      -$L74      )/$L74      )*100))</f>
        <v>17293.617021276594</v>
      </c>
      <c r="S74" s="73">
        <f>IF(($M74      =0),0,((($O74      -$M74      )/$M74      )*100))</f>
        <v>-100</v>
      </c>
      <c r="T74" s="72">
        <f>IF(($E71      =0),0,(($P71      /$E71      )*100))</f>
        <v>100</v>
      </c>
      <c r="U74" s="76">
        <f>IF($E71   =0,0,($Q71   /$E71 )*100)</f>
        <v>55.510451620001099</v>
      </c>
      <c r="V74" s="131">
        <f>SUM(V71:V72)</f>
        <v>2966000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85935000</v>
      </c>
      <c r="C75" s="130">
        <f>SUM(C9:C16,C19:C25,C28:C31,C34,C37:C41,C44:C54,C57:C60,C63:C67,C71:C72)</f>
        <v>-3000000</v>
      </c>
      <c r="D75" s="130"/>
      <c r="E75" s="130">
        <f>$B75      +$C75      +$D75</f>
        <v>82935000</v>
      </c>
      <c r="F75" s="131">
        <f t="shared" ref="F75:O75" si="46">SUM(F9:F16,F19:F25,F28:F31,F34,F37:F41,F44:F54,F57:F60,F63:F67,F71:F72)</f>
        <v>82935000</v>
      </c>
      <c r="G75" s="132">
        <f t="shared" si="46"/>
        <v>39935000</v>
      </c>
      <c r="H75" s="131">
        <f t="shared" si="46"/>
        <v>13844000</v>
      </c>
      <c r="I75" s="132">
        <f t="shared" si="46"/>
        <v>0</v>
      </c>
      <c r="J75" s="131">
        <f t="shared" si="46"/>
        <v>9175000</v>
      </c>
      <c r="K75" s="132">
        <f t="shared" si="46"/>
        <v>0</v>
      </c>
      <c r="L75" s="131">
        <f t="shared" si="46"/>
        <v>3273000</v>
      </c>
      <c r="M75" s="132">
        <f t="shared" si="46"/>
        <v>24269075</v>
      </c>
      <c r="N75" s="131">
        <f t="shared" si="46"/>
        <v>12541000</v>
      </c>
      <c r="O75" s="132">
        <f t="shared" si="46"/>
        <v>0</v>
      </c>
      <c r="P75" s="131">
        <f>$H75      +$J75      +$L75      +$N75</f>
        <v>38833000</v>
      </c>
      <c r="Q75" s="132">
        <f>$I75      +$K75      +$M75      +$O75</f>
        <v>24269075</v>
      </c>
      <c r="R75" s="72">
        <f>IF(($L75      =0),0,((($N75      -$L75      )/$L75      )*100))</f>
        <v>283.16529178124046</v>
      </c>
      <c r="S75" s="73">
        <f>IF(($M75      =0),0,((($O75      -$M75      )/$M75      )*100))</f>
        <v>-100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97.240515838237144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60.771441091774136</v>
      </c>
      <c r="V75" s="131">
        <f>SUM(V9:V16,V19:V25,V28:V31,V34,V37:V41,V44:V54,V57:V60,V63:V67,V71:V72)</f>
        <v>12331000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145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146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147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148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149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150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151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152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153</v>
      </c>
    </row>
    <row r="118" spans="1:23" x14ac:dyDescent="0.2">
      <c r="A118" s="35" t="s">
        <v>154</v>
      </c>
    </row>
    <row r="119" spans="1:23" x14ac:dyDescent="0.2">
      <c r="A119" s="35" t="s">
        <v>155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156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157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158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zgh8KG5JAqiknAU5ZFZMtRVGTCEN9xexlqoRzfUoXNNkw3oipVW15oFbvcdO0L7+0zhuftnMzCuaD2AbScuY0A==" saltValue="1OGmmGkIQstEVt8fkgf4ZA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126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2000000</v>
      </c>
      <c r="C10" s="118"/>
      <c r="D10" s="118"/>
      <c r="E10" s="118">
        <f t="shared" ref="E10:E17" si="0">$B10      +$C10      +$D10</f>
        <v>2000000</v>
      </c>
      <c r="F10" s="119">
        <v>2000000</v>
      </c>
      <c r="G10" s="120">
        <v>2000000</v>
      </c>
      <c r="H10" s="119">
        <v>548000</v>
      </c>
      <c r="I10" s="120"/>
      <c r="J10" s="119">
        <v>357000</v>
      </c>
      <c r="K10" s="120"/>
      <c r="L10" s="119">
        <v>548000</v>
      </c>
      <c r="M10" s="120"/>
      <c r="N10" s="119">
        <v>455000</v>
      </c>
      <c r="O10" s="120"/>
      <c r="P10" s="119">
        <f t="shared" ref="P10:P17" si="1">$H10      +$J10      +$L10      +$N10</f>
        <v>1908000</v>
      </c>
      <c r="Q10" s="120">
        <f t="shared" ref="Q10:Q17" si="2">$I10      +$K10      +$M10      +$O10</f>
        <v>0</v>
      </c>
      <c r="R10" s="59">
        <f t="shared" ref="R10:R17" si="3">IF(($L10      =0),0,((($N10      -$L10      )/$L10      )*100))</f>
        <v>-16.970802919708028</v>
      </c>
      <c r="S10" s="60">
        <f t="shared" ref="S10:S17" si="4">IF(($M10      =0),0,((($O10      -$M10      )/$M10      )*100))</f>
        <v>0</v>
      </c>
      <c r="T10" s="59">
        <f t="shared" ref="T10:T17" si="5">IF(($E10      =0),0,(($P10      /$E10      )*100))</f>
        <v>95.399999999999991</v>
      </c>
      <c r="U10" s="61">
        <f t="shared" ref="U10:U17" si="6">IF(($E10      =0),0,(($Q10      /$E10      )*100))</f>
        <v>0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2000000</v>
      </c>
      <c r="C17" s="121">
        <f>SUM(C9:C16)</f>
        <v>0</v>
      </c>
      <c r="D17" s="121"/>
      <c r="E17" s="121">
        <f t="shared" si="0"/>
        <v>2000000</v>
      </c>
      <c r="F17" s="122">
        <f t="shared" ref="F17:O17" si="7">SUM(F9:F16)</f>
        <v>2000000</v>
      </c>
      <c r="G17" s="123">
        <f t="shared" si="7"/>
        <v>2000000</v>
      </c>
      <c r="H17" s="122">
        <f t="shared" si="7"/>
        <v>548000</v>
      </c>
      <c r="I17" s="123">
        <f t="shared" si="7"/>
        <v>0</v>
      </c>
      <c r="J17" s="122">
        <f t="shared" si="7"/>
        <v>357000</v>
      </c>
      <c r="K17" s="123">
        <f t="shared" si="7"/>
        <v>0</v>
      </c>
      <c r="L17" s="122">
        <f t="shared" si="7"/>
        <v>548000</v>
      </c>
      <c r="M17" s="123">
        <f t="shared" si="7"/>
        <v>0</v>
      </c>
      <c r="N17" s="122">
        <f t="shared" si="7"/>
        <v>455000</v>
      </c>
      <c r="O17" s="123">
        <f t="shared" si="7"/>
        <v>0</v>
      </c>
      <c r="P17" s="122">
        <f t="shared" si="1"/>
        <v>1908000</v>
      </c>
      <c r="Q17" s="123">
        <f t="shared" si="2"/>
        <v>0</v>
      </c>
      <c r="R17" s="63">
        <f t="shared" si="3"/>
        <v>-16.970802919708028</v>
      </c>
      <c r="S17" s="64">
        <f t="shared" si="4"/>
        <v>0</v>
      </c>
      <c r="T17" s="63">
        <f>IF((SUM($E9:$E14))=0,0,(P17/(SUM($E9:$E14))*100))</f>
        <v>95.399999999999991</v>
      </c>
      <c r="U17" s="65">
        <f>IF((SUM($E9:$E14))=0,0,(Q17/(SUM($E9:$E14))*100))</f>
        <v>0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1321000</v>
      </c>
      <c r="C34" s="118"/>
      <c r="D34" s="118"/>
      <c r="E34" s="118">
        <f>$B34      +$C34      +$D34</f>
        <v>1321000</v>
      </c>
      <c r="F34" s="119">
        <v>1321000</v>
      </c>
      <c r="G34" s="120">
        <v>1321000</v>
      </c>
      <c r="H34" s="119">
        <v>313000</v>
      </c>
      <c r="I34" s="120"/>
      <c r="J34" s="119">
        <v>157000</v>
      </c>
      <c r="K34" s="120"/>
      <c r="L34" s="119">
        <v>531000</v>
      </c>
      <c r="M34" s="120"/>
      <c r="N34" s="119">
        <v>182000</v>
      </c>
      <c r="O34" s="120"/>
      <c r="P34" s="119">
        <f>$H34      +$J34      +$L34      +$N34</f>
        <v>1183000</v>
      </c>
      <c r="Q34" s="120">
        <f>$I34      +$K34      +$M34      +$O34</f>
        <v>0</v>
      </c>
      <c r="R34" s="59">
        <f>IF(($L34      =0),0,((($N34      -$L34      )/$L34      )*100))</f>
        <v>-65.72504708097928</v>
      </c>
      <c r="S34" s="60">
        <f>IF(($M34      =0),0,((($O34      -$M34      )/$M34      )*100))</f>
        <v>0</v>
      </c>
      <c r="T34" s="59">
        <f>IF(($E34      =0),0,(($P34      /$E34      )*100))</f>
        <v>89.553368660105974</v>
      </c>
      <c r="U34" s="61">
        <f>IF(($E34      =0),0,(($Q34      /$E34      )*100))</f>
        <v>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1321000</v>
      </c>
      <c r="C35" s="121">
        <f>C34</f>
        <v>0</v>
      </c>
      <c r="D35" s="121"/>
      <c r="E35" s="121">
        <f>$B35      +$C35      +$D35</f>
        <v>1321000</v>
      </c>
      <c r="F35" s="122">
        <f t="shared" ref="F35:O35" si="17">F34</f>
        <v>1321000</v>
      </c>
      <c r="G35" s="123">
        <f t="shared" si="17"/>
        <v>1321000</v>
      </c>
      <c r="H35" s="122">
        <f t="shared" si="17"/>
        <v>313000</v>
      </c>
      <c r="I35" s="123">
        <f t="shared" si="17"/>
        <v>0</v>
      </c>
      <c r="J35" s="122">
        <f t="shared" si="17"/>
        <v>157000</v>
      </c>
      <c r="K35" s="123">
        <f t="shared" si="17"/>
        <v>0</v>
      </c>
      <c r="L35" s="122">
        <f t="shared" si="17"/>
        <v>531000</v>
      </c>
      <c r="M35" s="123">
        <f t="shared" si="17"/>
        <v>0</v>
      </c>
      <c r="N35" s="122">
        <f t="shared" si="17"/>
        <v>182000</v>
      </c>
      <c r="O35" s="123">
        <f t="shared" si="17"/>
        <v>0</v>
      </c>
      <c r="P35" s="122">
        <f>$H35      +$J35      +$L35      +$N35</f>
        <v>1183000</v>
      </c>
      <c r="Q35" s="123">
        <f>$I35      +$K35      +$M35      +$O35</f>
        <v>0</v>
      </c>
      <c r="R35" s="63">
        <f>IF(($L35      =0),0,((($N35      -$L35      )/$L35      )*100))</f>
        <v>-65.72504708097928</v>
      </c>
      <c r="S35" s="64">
        <f>IF(($M35      =0),0,((($O35      -$M35      )/$M35      )*100))</f>
        <v>0</v>
      </c>
      <c r="T35" s="63">
        <f>IF($E35   =0,0,($P35   /$E35   )*100)</f>
        <v>89.553368660105974</v>
      </c>
      <c r="U35" s="65">
        <f>IF($E35   =0,0,($Q35   /$E35   )*100)</f>
        <v>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79000</v>
      </c>
      <c r="C38" s="118">
        <v>483000</v>
      </c>
      <c r="D38" s="118"/>
      <c r="E38" s="118">
        <f t="shared" si="18"/>
        <v>562000</v>
      </c>
      <c r="F38" s="119">
        <v>79000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79000</v>
      </c>
      <c r="C42" s="121">
        <f>SUM(C37:C41)</f>
        <v>483000</v>
      </c>
      <c r="D42" s="121"/>
      <c r="E42" s="121">
        <f t="shared" si="18"/>
        <v>562000</v>
      </c>
      <c r="F42" s="122">
        <f t="shared" ref="F42:O42" si="25">SUM(F37:F41)</f>
        <v>79000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15000000</v>
      </c>
      <c r="C53" s="118"/>
      <c r="D53" s="118"/>
      <c r="E53" s="118">
        <f t="shared" si="26"/>
        <v>15000000</v>
      </c>
      <c r="F53" s="119">
        <v>15000000</v>
      </c>
      <c r="G53" s="120">
        <v>15000000</v>
      </c>
      <c r="H53" s="119"/>
      <c r="I53" s="120"/>
      <c r="J53" s="119"/>
      <c r="K53" s="120"/>
      <c r="L53" s="119">
        <v>5943000</v>
      </c>
      <c r="M53" s="120"/>
      <c r="N53" s="119"/>
      <c r="O53" s="120"/>
      <c r="P53" s="119">
        <f t="shared" si="27"/>
        <v>5943000</v>
      </c>
      <c r="Q53" s="120">
        <f t="shared" si="28"/>
        <v>0</v>
      </c>
      <c r="R53" s="59">
        <f t="shared" si="29"/>
        <v>-100</v>
      </c>
      <c r="S53" s="60">
        <f t="shared" si="30"/>
        <v>0</v>
      </c>
      <c r="T53" s="59">
        <f t="shared" si="31"/>
        <v>39.619999999999997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15000000</v>
      </c>
      <c r="C55" s="121">
        <f>SUM(C44:C54)</f>
        <v>0</v>
      </c>
      <c r="D55" s="121"/>
      <c r="E55" s="121">
        <f t="shared" si="26"/>
        <v>15000000</v>
      </c>
      <c r="F55" s="122">
        <f t="shared" ref="F55:O55" si="33">SUM(F44:F54)</f>
        <v>15000000</v>
      </c>
      <c r="G55" s="123">
        <f t="shared" si="33"/>
        <v>15000000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5943000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5943000</v>
      </c>
      <c r="Q55" s="123">
        <f t="shared" si="28"/>
        <v>0</v>
      </c>
      <c r="R55" s="63">
        <f t="shared" si="29"/>
        <v>-100</v>
      </c>
      <c r="S55" s="64">
        <f t="shared" si="30"/>
        <v>0</v>
      </c>
      <c r="T55" s="63">
        <f>IF((+$E45+$E47+$E49+$E50+$E53) =0,0,(P55   /(+$E45+$E47+$E49+$E50+$E53) )*100)</f>
        <v>39.619999999999997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18400000</v>
      </c>
      <c r="C69" s="130">
        <f>SUM(C9:C16,C19:C25,C28:C31,C34,C37:C41,C44:C54,C57:C60,C63:C67)</f>
        <v>483000</v>
      </c>
      <c r="D69" s="130"/>
      <c r="E69" s="130">
        <f t="shared" si="35"/>
        <v>18883000</v>
      </c>
      <c r="F69" s="131">
        <f t="shared" ref="F69:O69" si="43">SUM(F9:F16,F19:F25,F28:F31,F34,F37:F41,F44:F54,F57:F60,F63:F67)</f>
        <v>18400000</v>
      </c>
      <c r="G69" s="132">
        <f t="shared" si="43"/>
        <v>18321000</v>
      </c>
      <c r="H69" s="131">
        <f t="shared" si="43"/>
        <v>861000</v>
      </c>
      <c r="I69" s="132">
        <f t="shared" si="43"/>
        <v>0</v>
      </c>
      <c r="J69" s="131">
        <f t="shared" si="43"/>
        <v>514000</v>
      </c>
      <c r="K69" s="132">
        <f t="shared" si="43"/>
        <v>0</v>
      </c>
      <c r="L69" s="131">
        <f t="shared" si="43"/>
        <v>7022000</v>
      </c>
      <c r="M69" s="132">
        <f t="shared" si="43"/>
        <v>0</v>
      </c>
      <c r="N69" s="131">
        <f t="shared" si="43"/>
        <v>637000</v>
      </c>
      <c r="O69" s="132">
        <f t="shared" si="43"/>
        <v>0</v>
      </c>
      <c r="P69" s="131">
        <f t="shared" si="36"/>
        <v>9034000</v>
      </c>
      <c r="Q69" s="132">
        <f t="shared" si="37"/>
        <v>0</v>
      </c>
      <c r="R69" s="72">
        <f t="shared" si="38"/>
        <v>-90.928510395898613</v>
      </c>
      <c r="S69" s="73">
        <f t="shared" si="39"/>
        <v>0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49.309535505703842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0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23087000</v>
      </c>
      <c r="C71" s="118"/>
      <c r="D71" s="118"/>
      <c r="E71" s="118">
        <f>$B71      +$C71      +$D71</f>
        <v>23087000</v>
      </c>
      <c r="F71" s="119">
        <v>23087000</v>
      </c>
      <c r="G71" s="120">
        <v>13853000</v>
      </c>
      <c r="H71" s="119">
        <v>2982000</v>
      </c>
      <c r="I71" s="120"/>
      <c r="J71" s="119">
        <v>2121000</v>
      </c>
      <c r="K71" s="120"/>
      <c r="L71" s="119">
        <v>4561000</v>
      </c>
      <c r="M71" s="120"/>
      <c r="N71" s="119">
        <v>4189000</v>
      </c>
      <c r="O71" s="120"/>
      <c r="P71" s="119">
        <f>$H71      +$J71      +$L71      +$N71</f>
        <v>13853000</v>
      </c>
      <c r="Q71" s="120">
        <f>$I71      +$K71      +$M71      +$O71</f>
        <v>0</v>
      </c>
      <c r="R71" s="59">
        <f>IF(($L71      =0),0,((($N71      -$L71      )/$L71      )*100))</f>
        <v>-8.1561061170795881</v>
      </c>
      <c r="S71" s="60">
        <f>IF(($M71      =0),0,((($O71      -$M71      )/$M71      )*100))</f>
        <v>0</v>
      </c>
      <c r="T71" s="59">
        <f>IF(($E71      =0),0,(($P71      /$E71      )*100))</f>
        <v>60.00346515354962</v>
      </c>
      <c r="U71" s="61">
        <f>IF(($E71      =0),0,(($Q71      /$E71      )*100))</f>
        <v>0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23087000</v>
      </c>
      <c r="C73" s="127">
        <f>SUM(C71:C72)</f>
        <v>0</v>
      </c>
      <c r="D73" s="127"/>
      <c r="E73" s="127">
        <f>$B73      +$C73      +$D73</f>
        <v>23087000</v>
      </c>
      <c r="F73" s="128">
        <f t="shared" ref="F73:O73" si="44">SUM(F71:F72)</f>
        <v>23087000</v>
      </c>
      <c r="G73" s="129">
        <f t="shared" si="44"/>
        <v>13853000</v>
      </c>
      <c r="H73" s="128">
        <f t="shared" si="44"/>
        <v>2982000</v>
      </c>
      <c r="I73" s="129">
        <f t="shared" si="44"/>
        <v>0</v>
      </c>
      <c r="J73" s="128">
        <f t="shared" si="44"/>
        <v>2121000</v>
      </c>
      <c r="K73" s="129">
        <f t="shared" si="44"/>
        <v>0</v>
      </c>
      <c r="L73" s="128">
        <f t="shared" si="44"/>
        <v>4561000</v>
      </c>
      <c r="M73" s="129">
        <f t="shared" si="44"/>
        <v>0</v>
      </c>
      <c r="N73" s="128">
        <f t="shared" si="44"/>
        <v>4189000</v>
      </c>
      <c r="O73" s="129">
        <f t="shared" si="44"/>
        <v>0</v>
      </c>
      <c r="P73" s="128">
        <f>$H73      +$J73      +$L73      +$N73</f>
        <v>13853000</v>
      </c>
      <c r="Q73" s="129">
        <f>$I73      +$K73      +$M73      +$O73</f>
        <v>0</v>
      </c>
      <c r="R73" s="68">
        <f>IF(($L73      =0),0,((($N73      -$L73      )/$L73      )*100))</f>
        <v>-8.1561061170795881</v>
      </c>
      <c r="S73" s="69">
        <f>IF(($M73      =0),0,((($O73      -$M73      )/$M73      )*100))</f>
        <v>0</v>
      </c>
      <c r="T73" s="68">
        <f>IF(($E71      =0),0,(($P71      /$E71      )*100))</f>
        <v>60.00346515354962</v>
      </c>
      <c r="U73" s="70">
        <f>IF($E71   =0,0,($Q71   /$E71 )*100)</f>
        <v>0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23087000</v>
      </c>
      <c r="C74" s="130">
        <f>SUM(C71:C72)</f>
        <v>0</v>
      </c>
      <c r="D74" s="130"/>
      <c r="E74" s="130">
        <f>$B74      +$C74      +$D74</f>
        <v>23087000</v>
      </c>
      <c r="F74" s="131">
        <f t="shared" ref="F74:O74" si="45">SUM(F71:F72)</f>
        <v>23087000</v>
      </c>
      <c r="G74" s="132">
        <f t="shared" si="45"/>
        <v>13853000</v>
      </c>
      <c r="H74" s="131">
        <f t="shared" si="45"/>
        <v>2982000</v>
      </c>
      <c r="I74" s="132">
        <f t="shared" si="45"/>
        <v>0</v>
      </c>
      <c r="J74" s="131">
        <f t="shared" si="45"/>
        <v>2121000</v>
      </c>
      <c r="K74" s="132">
        <f t="shared" si="45"/>
        <v>0</v>
      </c>
      <c r="L74" s="131">
        <f t="shared" si="45"/>
        <v>4561000</v>
      </c>
      <c r="M74" s="132">
        <f t="shared" si="45"/>
        <v>0</v>
      </c>
      <c r="N74" s="131">
        <f t="shared" si="45"/>
        <v>4189000</v>
      </c>
      <c r="O74" s="132">
        <f t="shared" si="45"/>
        <v>0</v>
      </c>
      <c r="P74" s="131">
        <f>$H74      +$J74      +$L74      +$N74</f>
        <v>13853000</v>
      </c>
      <c r="Q74" s="132">
        <f>$I74      +$K74      +$M74      +$O74</f>
        <v>0</v>
      </c>
      <c r="R74" s="72">
        <f>IF(($L74      =0),0,((($N74      -$L74      )/$L74      )*100))</f>
        <v>-8.1561061170795881</v>
      </c>
      <c r="S74" s="73">
        <f>IF(($M74      =0),0,((($O74      -$M74      )/$M74      )*100))</f>
        <v>0</v>
      </c>
      <c r="T74" s="72">
        <f>IF(($E71      =0),0,(($P71      /$E71      )*100))</f>
        <v>60.00346515354962</v>
      </c>
      <c r="U74" s="76">
        <f>IF($E71   =0,0,($Q71   /$E71 )*100)</f>
        <v>0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41487000</v>
      </c>
      <c r="C75" s="130">
        <f>SUM(C9:C16,C19:C25,C28:C31,C34,C37:C41,C44:C54,C57:C60,C63:C67,C71:C72)</f>
        <v>483000</v>
      </c>
      <c r="D75" s="130"/>
      <c r="E75" s="130">
        <f>$B75      +$C75      +$D75</f>
        <v>41970000</v>
      </c>
      <c r="F75" s="131">
        <f t="shared" ref="F75:O75" si="46">SUM(F9:F16,F19:F25,F28:F31,F34,F37:F41,F44:F54,F57:F60,F63:F67,F71:F72)</f>
        <v>41487000</v>
      </c>
      <c r="G75" s="132">
        <f t="shared" si="46"/>
        <v>32174000</v>
      </c>
      <c r="H75" s="131">
        <f t="shared" si="46"/>
        <v>3843000</v>
      </c>
      <c r="I75" s="132">
        <f t="shared" si="46"/>
        <v>0</v>
      </c>
      <c r="J75" s="131">
        <f t="shared" si="46"/>
        <v>2635000</v>
      </c>
      <c r="K75" s="132">
        <f t="shared" si="46"/>
        <v>0</v>
      </c>
      <c r="L75" s="131">
        <f t="shared" si="46"/>
        <v>11583000</v>
      </c>
      <c r="M75" s="132">
        <f t="shared" si="46"/>
        <v>0</v>
      </c>
      <c r="N75" s="131">
        <f t="shared" si="46"/>
        <v>4826000</v>
      </c>
      <c r="O75" s="132">
        <f t="shared" si="46"/>
        <v>0</v>
      </c>
      <c r="P75" s="131">
        <f>$H75      +$J75      +$L75      +$N75</f>
        <v>22887000</v>
      </c>
      <c r="Q75" s="132">
        <f>$I75      +$K75      +$M75      +$O75</f>
        <v>0</v>
      </c>
      <c r="R75" s="72">
        <f>IF(($L75      =0),0,((($N75      -$L75      )/$L75      )*100))</f>
        <v>-58.335491668825</v>
      </c>
      <c r="S75" s="73">
        <f>IF(($M75      =0),0,((($O75      -$M75      )/$M75      )*100))</f>
        <v>0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55.27192812982998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0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145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146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147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148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149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150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151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152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153</v>
      </c>
    </row>
    <row r="118" spans="1:23" x14ac:dyDescent="0.2">
      <c r="A118" s="35" t="s">
        <v>154</v>
      </c>
    </row>
    <row r="119" spans="1:23" x14ac:dyDescent="0.2">
      <c r="A119" s="35" t="s">
        <v>155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156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157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158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ZHrzU0KAj+ANuJh976c6H2hgPen0huNfVLbFcEYUQsE9LOnSKevmhhGdFhjSYVm9z/DNAilPwz0pw3zV3LNuTg==" saltValue="LWek8HXZfR1xh3bhavKx4A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127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1800000</v>
      </c>
      <c r="C10" s="118"/>
      <c r="D10" s="118"/>
      <c r="E10" s="118">
        <f t="shared" ref="E10:E17" si="0">$B10      +$C10      +$D10</f>
        <v>1800000</v>
      </c>
      <c r="F10" s="119">
        <v>1800000</v>
      </c>
      <c r="G10" s="120">
        <v>1800000</v>
      </c>
      <c r="H10" s="119">
        <v>578000</v>
      </c>
      <c r="I10" s="120"/>
      <c r="J10" s="119">
        <v>164000</v>
      </c>
      <c r="K10" s="120"/>
      <c r="L10" s="119">
        <v>120000</v>
      </c>
      <c r="M10" s="120">
        <v>101477</v>
      </c>
      <c r="N10" s="119">
        <v>902000</v>
      </c>
      <c r="O10" s="120">
        <v>1256805</v>
      </c>
      <c r="P10" s="119">
        <f t="shared" ref="P10:P17" si="1">$H10      +$J10      +$L10      +$N10</f>
        <v>1764000</v>
      </c>
      <c r="Q10" s="120">
        <f t="shared" ref="Q10:Q17" si="2">$I10      +$K10      +$M10      +$O10</f>
        <v>1358282</v>
      </c>
      <c r="R10" s="59">
        <f t="shared" ref="R10:R17" si="3">IF(($L10      =0),0,((($N10      -$L10      )/$L10      )*100))</f>
        <v>651.66666666666663</v>
      </c>
      <c r="S10" s="60">
        <f t="shared" ref="S10:S17" si="4">IF(($M10      =0),0,((($O10      -$M10      )/$M10      )*100))</f>
        <v>1138.5121751726992</v>
      </c>
      <c r="T10" s="59">
        <f t="shared" ref="T10:T17" si="5">IF(($E10      =0),0,(($P10      /$E10      )*100))</f>
        <v>98</v>
      </c>
      <c r="U10" s="61">
        <f t="shared" ref="U10:U17" si="6">IF(($E10      =0),0,(($Q10      /$E10      )*100))</f>
        <v>75.460111111111104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1800000</v>
      </c>
      <c r="C17" s="121">
        <f>SUM(C9:C16)</f>
        <v>0</v>
      </c>
      <c r="D17" s="121"/>
      <c r="E17" s="121">
        <f t="shared" si="0"/>
        <v>1800000</v>
      </c>
      <c r="F17" s="122">
        <f t="shared" ref="F17:O17" si="7">SUM(F9:F16)</f>
        <v>1800000</v>
      </c>
      <c r="G17" s="123">
        <f t="shared" si="7"/>
        <v>1800000</v>
      </c>
      <c r="H17" s="122">
        <f t="shared" si="7"/>
        <v>578000</v>
      </c>
      <c r="I17" s="123">
        <f t="shared" si="7"/>
        <v>0</v>
      </c>
      <c r="J17" s="122">
        <f t="shared" si="7"/>
        <v>164000</v>
      </c>
      <c r="K17" s="123">
        <f t="shared" si="7"/>
        <v>0</v>
      </c>
      <c r="L17" s="122">
        <f t="shared" si="7"/>
        <v>120000</v>
      </c>
      <c r="M17" s="123">
        <f t="shared" si="7"/>
        <v>101477</v>
      </c>
      <c r="N17" s="122">
        <f t="shared" si="7"/>
        <v>902000</v>
      </c>
      <c r="O17" s="123">
        <f t="shared" si="7"/>
        <v>1256805</v>
      </c>
      <c r="P17" s="122">
        <f t="shared" si="1"/>
        <v>1764000</v>
      </c>
      <c r="Q17" s="123">
        <f t="shared" si="2"/>
        <v>1358282</v>
      </c>
      <c r="R17" s="63">
        <f t="shared" si="3"/>
        <v>651.66666666666663</v>
      </c>
      <c r="S17" s="64">
        <f t="shared" si="4"/>
        <v>1138.5121751726992</v>
      </c>
      <c r="T17" s="63">
        <f>IF((SUM($E9:$E14))=0,0,(P17/(SUM($E9:$E14))*100))</f>
        <v>98</v>
      </c>
      <c r="U17" s="65">
        <f>IF((SUM($E9:$E14))=0,0,(Q17/(SUM($E9:$E14))*100))</f>
        <v>75.460111111111104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/>
      <c r="C34" s="118"/>
      <c r="D34" s="118"/>
      <c r="E34" s="118">
        <f>$B34      +$C34      +$D34</f>
        <v>0</v>
      </c>
      <c r="F34" s="119"/>
      <c r="G34" s="120"/>
      <c r="H34" s="119"/>
      <c r="I34" s="120"/>
      <c r="J34" s="119"/>
      <c r="K34" s="120"/>
      <c r="L34" s="119"/>
      <c r="M34" s="120"/>
      <c r="N34" s="119"/>
      <c r="O34" s="120"/>
      <c r="P34" s="119">
        <f>$H34      +$J34      +$L34      +$N34</f>
        <v>0</v>
      </c>
      <c r="Q34" s="120">
        <f>$I34      +$K34      +$M34      +$O34</f>
        <v>0</v>
      </c>
      <c r="R34" s="59">
        <f>IF(($L34      =0),0,((($N34      -$L34      )/$L34      )*100))</f>
        <v>0</v>
      </c>
      <c r="S34" s="60">
        <f>IF(($M34      =0),0,((($O34      -$M34      )/$M34      )*100))</f>
        <v>0</v>
      </c>
      <c r="T34" s="59">
        <f>IF(($E34      =0),0,(($P34      /$E34      )*100))</f>
        <v>0</v>
      </c>
      <c r="U34" s="61">
        <f>IF(($E34      =0),0,(($Q34      /$E34      )*100))</f>
        <v>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0</v>
      </c>
      <c r="C35" s="121">
        <f>C34</f>
        <v>0</v>
      </c>
      <c r="D35" s="121"/>
      <c r="E35" s="121">
        <f>$B35      +$C35      +$D35</f>
        <v>0</v>
      </c>
      <c r="F35" s="122">
        <f t="shared" ref="F35:O35" si="17">F34</f>
        <v>0</v>
      </c>
      <c r="G35" s="123">
        <f t="shared" si="17"/>
        <v>0</v>
      </c>
      <c r="H35" s="122">
        <f t="shared" si="17"/>
        <v>0</v>
      </c>
      <c r="I35" s="123">
        <f t="shared" si="17"/>
        <v>0</v>
      </c>
      <c r="J35" s="122">
        <f t="shared" si="17"/>
        <v>0</v>
      </c>
      <c r="K35" s="123">
        <f t="shared" si="17"/>
        <v>0</v>
      </c>
      <c r="L35" s="122">
        <f t="shared" si="17"/>
        <v>0</v>
      </c>
      <c r="M35" s="123">
        <f t="shared" si="17"/>
        <v>0</v>
      </c>
      <c r="N35" s="122">
        <f t="shared" si="17"/>
        <v>0</v>
      </c>
      <c r="O35" s="123">
        <f t="shared" si="17"/>
        <v>0</v>
      </c>
      <c r="P35" s="122">
        <f>$H35      +$J35      +$L35      +$N35</f>
        <v>0</v>
      </c>
      <c r="Q35" s="123">
        <f>$I35      +$K35      +$M35      +$O35</f>
        <v>0</v>
      </c>
      <c r="R35" s="63">
        <f>IF(($L35      =0),0,((($N35      -$L35      )/$L35      )*100))</f>
        <v>0</v>
      </c>
      <c r="S35" s="64">
        <f>IF(($M35      =0),0,((($O35      -$M35      )/$M35      )*100))</f>
        <v>0</v>
      </c>
      <c r="T35" s="63">
        <f>IF($E35   =0,0,($P35   /$E35   )*100)</f>
        <v>0</v>
      </c>
      <c r="U35" s="65">
        <f>IF($E35   =0,0,($Q35   /$E35   )*100)</f>
        <v>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0</v>
      </c>
      <c r="C42" s="121">
        <f>SUM(C37:C41)</f>
        <v>0</v>
      </c>
      <c r="D42" s="121"/>
      <c r="E42" s="121">
        <f t="shared" si="18"/>
        <v>0</v>
      </c>
      <c r="F42" s="122">
        <f t="shared" ref="F42:O42" si="25">SUM(F37:F41)</f>
        <v>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28285000</v>
      </c>
      <c r="C53" s="118"/>
      <c r="D53" s="118"/>
      <c r="E53" s="118">
        <f t="shared" si="26"/>
        <v>28285000</v>
      </c>
      <c r="F53" s="119">
        <v>28285000</v>
      </c>
      <c r="G53" s="120">
        <v>22629000</v>
      </c>
      <c r="H53" s="119"/>
      <c r="I53" s="120"/>
      <c r="J53" s="119">
        <v>8435000</v>
      </c>
      <c r="K53" s="120"/>
      <c r="L53" s="119">
        <v>14189000</v>
      </c>
      <c r="M53" s="120"/>
      <c r="N53" s="119"/>
      <c r="O53" s="120">
        <v>24473169</v>
      </c>
      <c r="P53" s="119">
        <f t="shared" si="27"/>
        <v>22624000</v>
      </c>
      <c r="Q53" s="120">
        <f t="shared" si="28"/>
        <v>24473169</v>
      </c>
      <c r="R53" s="59">
        <f t="shared" si="29"/>
        <v>-100</v>
      </c>
      <c r="S53" s="60">
        <f t="shared" si="30"/>
        <v>0</v>
      </c>
      <c r="T53" s="59">
        <f t="shared" si="31"/>
        <v>79.98585822874314</v>
      </c>
      <c r="U53" s="61">
        <f t="shared" si="32"/>
        <v>86.523489482057627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28285000</v>
      </c>
      <c r="C55" s="121">
        <f>SUM(C44:C54)</f>
        <v>0</v>
      </c>
      <c r="D55" s="121"/>
      <c r="E55" s="121">
        <f t="shared" si="26"/>
        <v>28285000</v>
      </c>
      <c r="F55" s="122">
        <f t="shared" ref="F55:O55" si="33">SUM(F44:F54)</f>
        <v>28285000</v>
      </c>
      <c r="G55" s="123">
        <f t="shared" si="33"/>
        <v>22629000</v>
      </c>
      <c r="H55" s="122">
        <f t="shared" si="33"/>
        <v>0</v>
      </c>
      <c r="I55" s="123">
        <f t="shared" si="33"/>
        <v>0</v>
      </c>
      <c r="J55" s="122">
        <f t="shared" si="33"/>
        <v>8435000</v>
      </c>
      <c r="K55" s="123">
        <f t="shared" si="33"/>
        <v>0</v>
      </c>
      <c r="L55" s="122">
        <f t="shared" si="33"/>
        <v>14189000</v>
      </c>
      <c r="M55" s="123">
        <f t="shared" si="33"/>
        <v>0</v>
      </c>
      <c r="N55" s="122">
        <f t="shared" si="33"/>
        <v>0</v>
      </c>
      <c r="O55" s="123">
        <f t="shared" si="33"/>
        <v>24473169</v>
      </c>
      <c r="P55" s="122">
        <f t="shared" si="27"/>
        <v>22624000</v>
      </c>
      <c r="Q55" s="123">
        <f t="shared" si="28"/>
        <v>24473169</v>
      </c>
      <c r="R55" s="63">
        <f t="shared" si="29"/>
        <v>-100</v>
      </c>
      <c r="S55" s="64">
        <f t="shared" si="30"/>
        <v>0</v>
      </c>
      <c r="T55" s="63">
        <f>IF((+$E45+$E47+$E49+$E50+$E53) =0,0,(P55   /(+$E45+$E47+$E49+$E50+$E53) )*100)</f>
        <v>79.98585822874314</v>
      </c>
      <c r="U55" s="65">
        <f>IF((+$E45+$E47+$E49+$E50+$E53) =0,0,(Q55   /(+$E45+$E47+$E49+$E50+$E53) )*100)</f>
        <v>86.523489482057627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30085000</v>
      </c>
      <c r="C69" s="130">
        <f>SUM(C9:C16,C19:C25,C28:C31,C34,C37:C41,C44:C54,C57:C60,C63:C67)</f>
        <v>0</v>
      </c>
      <c r="D69" s="130"/>
      <c r="E69" s="130">
        <f t="shared" si="35"/>
        <v>30085000</v>
      </c>
      <c r="F69" s="131">
        <f t="shared" ref="F69:O69" si="43">SUM(F9:F16,F19:F25,F28:F31,F34,F37:F41,F44:F54,F57:F60,F63:F67)</f>
        <v>30085000</v>
      </c>
      <c r="G69" s="132">
        <f t="shared" si="43"/>
        <v>24429000</v>
      </c>
      <c r="H69" s="131">
        <f t="shared" si="43"/>
        <v>578000</v>
      </c>
      <c r="I69" s="132">
        <f t="shared" si="43"/>
        <v>0</v>
      </c>
      <c r="J69" s="131">
        <f t="shared" si="43"/>
        <v>8599000</v>
      </c>
      <c r="K69" s="132">
        <f t="shared" si="43"/>
        <v>0</v>
      </c>
      <c r="L69" s="131">
        <f t="shared" si="43"/>
        <v>14309000</v>
      </c>
      <c r="M69" s="132">
        <f t="shared" si="43"/>
        <v>101477</v>
      </c>
      <c r="N69" s="131">
        <f t="shared" si="43"/>
        <v>902000</v>
      </c>
      <c r="O69" s="132">
        <f t="shared" si="43"/>
        <v>25729974</v>
      </c>
      <c r="P69" s="131">
        <f t="shared" si="36"/>
        <v>24388000</v>
      </c>
      <c r="Q69" s="132">
        <f t="shared" si="37"/>
        <v>25831451</v>
      </c>
      <c r="R69" s="72">
        <f t="shared" si="38"/>
        <v>-93.696275071633238</v>
      </c>
      <c r="S69" s="73">
        <f t="shared" si="39"/>
        <v>25255.473654128524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81.063652983214226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85.861562240319103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10452000</v>
      </c>
      <c r="C71" s="118"/>
      <c r="D71" s="118"/>
      <c r="E71" s="118">
        <f>$B71      +$C71      +$D71</f>
        <v>10452000</v>
      </c>
      <c r="F71" s="119">
        <v>10452000</v>
      </c>
      <c r="G71" s="120">
        <v>10452000</v>
      </c>
      <c r="H71" s="119">
        <v>3055000</v>
      </c>
      <c r="I71" s="120"/>
      <c r="J71" s="119">
        <v>7397000</v>
      </c>
      <c r="K71" s="120"/>
      <c r="L71" s="119"/>
      <c r="M71" s="120"/>
      <c r="N71" s="119"/>
      <c r="O71" s="120">
        <v>29032106</v>
      </c>
      <c r="P71" s="119">
        <f>$H71      +$J71      +$L71      +$N71</f>
        <v>10452000</v>
      </c>
      <c r="Q71" s="120">
        <f>$I71      +$K71      +$M71      +$O71</f>
        <v>29032106</v>
      </c>
      <c r="R71" s="59">
        <f>IF(($L71      =0),0,((($N71      -$L71      )/$L71      )*100))</f>
        <v>0</v>
      </c>
      <c r="S71" s="60">
        <f>IF(($M71      =0),0,((($O71      -$M71      )/$M71      )*100))</f>
        <v>0</v>
      </c>
      <c r="T71" s="59">
        <f>IF(($E71      =0),0,(($P71      /$E71      )*100))</f>
        <v>100</v>
      </c>
      <c r="U71" s="61">
        <f>IF(($E71      =0),0,(($Q71      /$E71      )*100))</f>
        <v>277.76603520857248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>
        <v>3473000</v>
      </c>
      <c r="C72" s="118"/>
      <c r="D72" s="118"/>
      <c r="E72" s="118">
        <f>$B72      +$C72      +$D72</f>
        <v>3473000</v>
      </c>
      <c r="F72" s="119">
        <v>3473000</v>
      </c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13925000</v>
      </c>
      <c r="C73" s="127">
        <f>SUM(C71:C72)</f>
        <v>0</v>
      </c>
      <c r="D73" s="127"/>
      <c r="E73" s="127">
        <f>$B73      +$C73      +$D73</f>
        <v>13925000</v>
      </c>
      <c r="F73" s="128">
        <f t="shared" ref="F73:O73" si="44">SUM(F71:F72)</f>
        <v>13925000</v>
      </c>
      <c r="G73" s="129">
        <f t="shared" si="44"/>
        <v>10452000</v>
      </c>
      <c r="H73" s="128">
        <f t="shared" si="44"/>
        <v>3055000</v>
      </c>
      <c r="I73" s="129">
        <f t="shared" si="44"/>
        <v>0</v>
      </c>
      <c r="J73" s="128">
        <f t="shared" si="44"/>
        <v>7397000</v>
      </c>
      <c r="K73" s="129">
        <f t="shared" si="44"/>
        <v>0</v>
      </c>
      <c r="L73" s="128">
        <f t="shared" si="44"/>
        <v>0</v>
      </c>
      <c r="M73" s="129">
        <f t="shared" si="44"/>
        <v>0</v>
      </c>
      <c r="N73" s="128">
        <f t="shared" si="44"/>
        <v>0</v>
      </c>
      <c r="O73" s="129">
        <f t="shared" si="44"/>
        <v>29032106</v>
      </c>
      <c r="P73" s="128">
        <f>$H73      +$J73      +$L73      +$N73</f>
        <v>10452000</v>
      </c>
      <c r="Q73" s="129">
        <f>$I73      +$K73      +$M73      +$O73</f>
        <v>29032106</v>
      </c>
      <c r="R73" s="68">
        <f>IF(($L73      =0),0,((($N73      -$L73      )/$L73      )*100))</f>
        <v>0</v>
      </c>
      <c r="S73" s="69">
        <f>IF(($M73      =0),0,((($O73      -$M73      )/$M73      )*100))</f>
        <v>0</v>
      </c>
      <c r="T73" s="68">
        <f>IF(($E71      =0),0,(($P71      /$E71      )*100))</f>
        <v>100</v>
      </c>
      <c r="U73" s="70">
        <f>IF($E71   =0,0,($Q71   /$E71 )*100)</f>
        <v>277.76603520857248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13925000</v>
      </c>
      <c r="C74" s="130">
        <f>SUM(C71:C72)</f>
        <v>0</v>
      </c>
      <c r="D74" s="130"/>
      <c r="E74" s="130">
        <f>$B74      +$C74      +$D74</f>
        <v>13925000</v>
      </c>
      <c r="F74" s="131">
        <f t="shared" ref="F74:O74" si="45">SUM(F71:F72)</f>
        <v>13925000</v>
      </c>
      <c r="G74" s="132">
        <f t="shared" si="45"/>
        <v>10452000</v>
      </c>
      <c r="H74" s="131">
        <f t="shared" si="45"/>
        <v>3055000</v>
      </c>
      <c r="I74" s="132">
        <f t="shared" si="45"/>
        <v>0</v>
      </c>
      <c r="J74" s="131">
        <f t="shared" si="45"/>
        <v>7397000</v>
      </c>
      <c r="K74" s="132">
        <f t="shared" si="45"/>
        <v>0</v>
      </c>
      <c r="L74" s="131">
        <f t="shared" si="45"/>
        <v>0</v>
      </c>
      <c r="M74" s="132">
        <f t="shared" si="45"/>
        <v>0</v>
      </c>
      <c r="N74" s="131">
        <f t="shared" si="45"/>
        <v>0</v>
      </c>
      <c r="O74" s="132">
        <f t="shared" si="45"/>
        <v>29032106</v>
      </c>
      <c r="P74" s="131">
        <f>$H74      +$J74      +$L74      +$N74</f>
        <v>10452000</v>
      </c>
      <c r="Q74" s="132">
        <f>$I74      +$K74      +$M74      +$O74</f>
        <v>29032106</v>
      </c>
      <c r="R74" s="72">
        <f>IF(($L74      =0),0,((($N74      -$L74      )/$L74      )*100))</f>
        <v>0</v>
      </c>
      <c r="S74" s="73">
        <f>IF(($M74      =0),0,((($O74      -$M74      )/$M74      )*100))</f>
        <v>0</v>
      </c>
      <c r="T74" s="72">
        <f>IF(($E71      =0),0,(($P71      /$E71      )*100))</f>
        <v>100</v>
      </c>
      <c r="U74" s="76">
        <f>IF($E71   =0,0,($Q71   /$E71 )*100)</f>
        <v>277.76603520857248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44010000</v>
      </c>
      <c r="C75" s="130">
        <f>SUM(C9:C16,C19:C25,C28:C31,C34,C37:C41,C44:C54,C57:C60,C63:C67,C71:C72)</f>
        <v>0</v>
      </c>
      <c r="D75" s="130"/>
      <c r="E75" s="130">
        <f>$B75      +$C75      +$D75</f>
        <v>44010000</v>
      </c>
      <c r="F75" s="131">
        <f t="shared" ref="F75:O75" si="46">SUM(F9:F16,F19:F25,F28:F31,F34,F37:F41,F44:F54,F57:F60,F63:F67,F71:F72)</f>
        <v>44010000</v>
      </c>
      <c r="G75" s="132">
        <f t="shared" si="46"/>
        <v>34881000</v>
      </c>
      <c r="H75" s="131">
        <f t="shared" si="46"/>
        <v>3633000</v>
      </c>
      <c r="I75" s="132">
        <f t="shared" si="46"/>
        <v>0</v>
      </c>
      <c r="J75" s="131">
        <f t="shared" si="46"/>
        <v>15996000</v>
      </c>
      <c r="K75" s="132">
        <f t="shared" si="46"/>
        <v>0</v>
      </c>
      <c r="L75" s="131">
        <f t="shared" si="46"/>
        <v>14309000</v>
      </c>
      <c r="M75" s="132">
        <f t="shared" si="46"/>
        <v>101477</v>
      </c>
      <c r="N75" s="131">
        <f t="shared" si="46"/>
        <v>902000</v>
      </c>
      <c r="O75" s="132">
        <f t="shared" si="46"/>
        <v>54762080</v>
      </c>
      <c r="P75" s="131">
        <f>$H75      +$J75      +$L75      +$N75</f>
        <v>34840000</v>
      </c>
      <c r="Q75" s="132">
        <f>$I75      +$K75      +$M75      +$O75</f>
        <v>54863557</v>
      </c>
      <c r="R75" s="72">
        <f>IF(($L75      =0),0,((($N75      -$L75      )/$L75      )*100))</f>
        <v>-93.696275071633238</v>
      </c>
      <c r="S75" s="73">
        <f>IF(($M75      =0),0,((($O75      -$M75      )/$M75      )*100))</f>
        <v>53865.016703292371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85.946172632409898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135.34192712830253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145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146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147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148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149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150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151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152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153</v>
      </c>
    </row>
    <row r="118" spans="1:23" x14ac:dyDescent="0.2">
      <c r="A118" s="35" t="s">
        <v>154</v>
      </c>
    </row>
    <row r="119" spans="1:23" x14ac:dyDescent="0.2">
      <c r="A119" s="35" t="s">
        <v>155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156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157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158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DHG6mp5Wmk53CShOcd2bygLSIpxNwmyB/+jyxguKk/EO0uuYS5dINvhKbDVtTlT96mpqeJBAPUcQA9vtB/JrcQ==" saltValue="9+MlMxtFiOxEE/S/VVxD9w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128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2800000</v>
      </c>
      <c r="C10" s="118"/>
      <c r="D10" s="118"/>
      <c r="E10" s="118">
        <f t="shared" ref="E10:E17" si="0">$B10      +$C10      +$D10</f>
        <v>2800000</v>
      </c>
      <c r="F10" s="119">
        <v>2800000</v>
      </c>
      <c r="G10" s="120">
        <v>2800000</v>
      </c>
      <c r="H10" s="119">
        <v>1065000</v>
      </c>
      <c r="I10" s="120"/>
      <c r="J10" s="119">
        <v>73000</v>
      </c>
      <c r="K10" s="120">
        <v>1798760</v>
      </c>
      <c r="L10" s="119">
        <v>601000</v>
      </c>
      <c r="M10" s="120"/>
      <c r="N10" s="119"/>
      <c r="O10" s="120"/>
      <c r="P10" s="119">
        <f t="shared" ref="P10:P17" si="1">$H10      +$J10      +$L10      +$N10</f>
        <v>1739000</v>
      </c>
      <c r="Q10" s="120">
        <f t="shared" ref="Q10:Q17" si="2">$I10      +$K10      +$M10      +$O10</f>
        <v>1798760</v>
      </c>
      <c r="R10" s="59">
        <f t="shared" ref="R10:R17" si="3">IF(($L10      =0),0,((($N10      -$L10      )/$L10      )*100))</f>
        <v>-100</v>
      </c>
      <c r="S10" s="60">
        <f t="shared" ref="S10:S17" si="4">IF(($M10      =0),0,((($O10      -$M10      )/$M10      )*100))</f>
        <v>0</v>
      </c>
      <c r="T10" s="59">
        <f t="shared" ref="T10:T17" si="5">IF(($E10      =0),0,(($P10      /$E10      )*100))</f>
        <v>62.107142857142861</v>
      </c>
      <c r="U10" s="61">
        <f t="shared" ref="U10:U17" si="6">IF(($E10      =0),0,(($Q10      /$E10      )*100))</f>
        <v>64.241428571428571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2800000</v>
      </c>
      <c r="C17" s="121">
        <f>SUM(C9:C16)</f>
        <v>0</v>
      </c>
      <c r="D17" s="121"/>
      <c r="E17" s="121">
        <f t="shared" si="0"/>
        <v>2800000</v>
      </c>
      <c r="F17" s="122">
        <f t="shared" ref="F17:O17" si="7">SUM(F9:F16)</f>
        <v>2800000</v>
      </c>
      <c r="G17" s="123">
        <f t="shared" si="7"/>
        <v>2800000</v>
      </c>
      <c r="H17" s="122">
        <f t="shared" si="7"/>
        <v>1065000</v>
      </c>
      <c r="I17" s="123">
        <f t="shared" si="7"/>
        <v>0</v>
      </c>
      <c r="J17" s="122">
        <f t="shared" si="7"/>
        <v>73000</v>
      </c>
      <c r="K17" s="123">
        <f t="shared" si="7"/>
        <v>1798760</v>
      </c>
      <c r="L17" s="122">
        <f t="shared" si="7"/>
        <v>601000</v>
      </c>
      <c r="M17" s="123">
        <f t="shared" si="7"/>
        <v>0</v>
      </c>
      <c r="N17" s="122">
        <f t="shared" si="7"/>
        <v>0</v>
      </c>
      <c r="O17" s="123">
        <f t="shared" si="7"/>
        <v>0</v>
      </c>
      <c r="P17" s="122">
        <f t="shared" si="1"/>
        <v>1739000</v>
      </c>
      <c r="Q17" s="123">
        <f t="shared" si="2"/>
        <v>1798760</v>
      </c>
      <c r="R17" s="63">
        <f t="shared" si="3"/>
        <v>-100</v>
      </c>
      <c r="S17" s="64">
        <f t="shared" si="4"/>
        <v>0</v>
      </c>
      <c r="T17" s="63">
        <f>IF((SUM($E9:$E14))=0,0,(P17/(SUM($E9:$E14))*100))</f>
        <v>62.107142857142861</v>
      </c>
      <c r="U17" s="65">
        <f>IF((SUM($E9:$E14))=0,0,(Q17/(SUM($E9:$E14))*100))</f>
        <v>64.241428571428571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/>
      <c r="C34" s="118"/>
      <c r="D34" s="118"/>
      <c r="E34" s="118">
        <f>$B34      +$C34      +$D34</f>
        <v>0</v>
      </c>
      <c r="F34" s="119"/>
      <c r="G34" s="120"/>
      <c r="H34" s="119"/>
      <c r="I34" s="120"/>
      <c r="J34" s="119"/>
      <c r="K34" s="120"/>
      <c r="L34" s="119"/>
      <c r="M34" s="120"/>
      <c r="N34" s="119"/>
      <c r="O34" s="120"/>
      <c r="P34" s="119">
        <f>$H34      +$J34      +$L34      +$N34</f>
        <v>0</v>
      </c>
      <c r="Q34" s="120">
        <f>$I34      +$K34      +$M34      +$O34</f>
        <v>0</v>
      </c>
      <c r="R34" s="59">
        <f>IF(($L34      =0),0,((($N34      -$L34      )/$L34      )*100))</f>
        <v>0</v>
      </c>
      <c r="S34" s="60">
        <f>IF(($M34      =0),0,((($O34      -$M34      )/$M34      )*100))</f>
        <v>0</v>
      </c>
      <c r="T34" s="59">
        <f>IF(($E34      =0),0,(($P34      /$E34      )*100))</f>
        <v>0</v>
      </c>
      <c r="U34" s="61">
        <f>IF(($E34      =0),0,(($Q34      /$E34      )*100))</f>
        <v>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0</v>
      </c>
      <c r="C35" s="121">
        <f>C34</f>
        <v>0</v>
      </c>
      <c r="D35" s="121"/>
      <c r="E35" s="121">
        <f>$B35      +$C35      +$D35</f>
        <v>0</v>
      </c>
      <c r="F35" s="122">
        <f t="shared" ref="F35:O35" si="17">F34</f>
        <v>0</v>
      </c>
      <c r="G35" s="123">
        <f t="shared" si="17"/>
        <v>0</v>
      </c>
      <c r="H35" s="122">
        <f t="shared" si="17"/>
        <v>0</v>
      </c>
      <c r="I35" s="123">
        <f t="shared" si="17"/>
        <v>0</v>
      </c>
      <c r="J35" s="122">
        <f t="shared" si="17"/>
        <v>0</v>
      </c>
      <c r="K35" s="123">
        <f t="shared" si="17"/>
        <v>0</v>
      </c>
      <c r="L35" s="122">
        <f t="shared" si="17"/>
        <v>0</v>
      </c>
      <c r="M35" s="123">
        <f t="shared" si="17"/>
        <v>0</v>
      </c>
      <c r="N35" s="122">
        <f t="shared" si="17"/>
        <v>0</v>
      </c>
      <c r="O35" s="123">
        <f t="shared" si="17"/>
        <v>0</v>
      </c>
      <c r="P35" s="122">
        <f>$H35      +$J35      +$L35      +$N35</f>
        <v>0</v>
      </c>
      <c r="Q35" s="123">
        <f>$I35      +$K35      +$M35      +$O35</f>
        <v>0</v>
      </c>
      <c r="R35" s="63">
        <f>IF(($L35      =0),0,((($N35      -$L35      )/$L35      )*100))</f>
        <v>0</v>
      </c>
      <c r="S35" s="64">
        <f>IF(($M35      =0),0,((($O35      -$M35      )/$M35      )*100))</f>
        <v>0</v>
      </c>
      <c r="T35" s="63">
        <f>IF($E35   =0,0,($P35   /$E35   )*100)</f>
        <v>0</v>
      </c>
      <c r="U35" s="65">
        <f>IF($E35   =0,0,($Q35   /$E35   )*100)</f>
        <v>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1500000</v>
      </c>
      <c r="C37" s="118"/>
      <c r="D37" s="118"/>
      <c r="E37" s="118">
        <f t="shared" ref="E37:E42" si="18">$B37      +$C37      +$D37</f>
        <v>1500000</v>
      </c>
      <c r="F37" s="119">
        <v>1500000</v>
      </c>
      <c r="G37" s="120">
        <v>1500000</v>
      </c>
      <c r="H37" s="119">
        <v>675000</v>
      </c>
      <c r="I37" s="120"/>
      <c r="J37" s="119"/>
      <c r="K37" s="120"/>
      <c r="L37" s="119">
        <v>-276000</v>
      </c>
      <c r="M37" s="120"/>
      <c r="N37" s="119"/>
      <c r="O37" s="120"/>
      <c r="P37" s="119">
        <f t="shared" ref="P37:P42" si="19">$H37      +$J37      +$L37      +$N37</f>
        <v>399000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-100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26.6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1500000</v>
      </c>
      <c r="C42" s="121">
        <f>SUM(C37:C41)</f>
        <v>0</v>
      </c>
      <c r="D42" s="121"/>
      <c r="E42" s="121">
        <f t="shared" si="18"/>
        <v>1500000</v>
      </c>
      <c r="F42" s="122">
        <f t="shared" ref="F42:O42" si="25">SUM(F37:F41)</f>
        <v>1500000</v>
      </c>
      <c r="G42" s="123">
        <f t="shared" si="25"/>
        <v>1500000</v>
      </c>
      <c r="H42" s="122">
        <f t="shared" si="25"/>
        <v>675000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-276000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399000</v>
      </c>
      <c r="Q42" s="123">
        <f t="shared" si="20"/>
        <v>0</v>
      </c>
      <c r="R42" s="63">
        <f t="shared" si="21"/>
        <v>-100</v>
      </c>
      <c r="S42" s="64">
        <f t="shared" si="22"/>
        <v>0</v>
      </c>
      <c r="T42" s="63">
        <f>IF((+$E37+$E40) =0,0,(P42   /(+$E37+$E40) )*100)</f>
        <v>26.6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4300000</v>
      </c>
      <c r="C69" s="130">
        <f>SUM(C9:C16,C19:C25,C28:C31,C34,C37:C41,C44:C54,C57:C60,C63:C67)</f>
        <v>0</v>
      </c>
      <c r="D69" s="130"/>
      <c r="E69" s="130">
        <f t="shared" si="35"/>
        <v>4300000</v>
      </c>
      <c r="F69" s="131">
        <f t="shared" ref="F69:O69" si="43">SUM(F9:F16,F19:F25,F28:F31,F34,F37:F41,F44:F54,F57:F60,F63:F67)</f>
        <v>4300000</v>
      </c>
      <c r="G69" s="132">
        <f t="shared" si="43"/>
        <v>4300000</v>
      </c>
      <c r="H69" s="131">
        <f t="shared" si="43"/>
        <v>1740000</v>
      </c>
      <c r="I69" s="132">
        <f t="shared" si="43"/>
        <v>0</v>
      </c>
      <c r="J69" s="131">
        <f t="shared" si="43"/>
        <v>73000</v>
      </c>
      <c r="K69" s="132">
        <f t="shared" si="43"/>
        <v>1798760</v>
      </c>
      <c r="L69" s="131">
        <f t="shared" si="43"/>
        <v>325000</v>
      </c>
      <c r="M69" s="132">
        <f t="shared" si="43"/>
        <v>0</v>
      </c>
      <c r="N69" s="131">
        <f t="shared" si="43"/>
        <v>0</v>
      </c>
      <c r="O69" s="132">
        <f t="shared" si="43"/>
        <v>0</v>
      </c>
      <c r="P69" s="131">
        <f t="shared" si="36"/>
        <v>2138000</v>
      </c>
      <c r="Q69" s="132">
        <f t="shared" si="37"/>
        <v>1798760</v>
      </c>
      <c r="R69" s="72">
        <f t="shared" si="38"/>
        <v>-100</v>
      </c>
      <c r="S69" s="73">
        <f t="shared" si="39"/>
        <v>0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49.720930232558139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41.831627906976742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8769000</v>
      </c>
      <c r="C71" s="118"/>
      <c r="D71" s="118"/>
      <c r="E71" s="118">
        <f>$B71      +$C71      +$D71</f>
        <v>8769000</v>
      </c>
      <c r="F71" s="119">
        <v>8769000</v>
      </c>
      <c r="G71" s="120">
        <v>8769000</v>
      </c>
      <c r="H71" s="119">
        <v>492000</v>
      </c>
      <c r="I71" s="120"/>
      <c r="J71" s="119">
        <v>4055000</v>
      </c>
      <c r="K71" s="120">
        <v>872206</v>
      </c>
      <c r="L71" s="119">
        <v>1887000</v>
      </c>
      <c r="M71" s="120">
        <v>6034808</v>
      </c>
      <c r="N71" s="119">
        <v>1127000</v>
      </c>
      <c r="O71" s="120"/>
      <c r="P71" s="119">
        <f>$H71      +$J71      +$L71      +$N71</f>
        <v>7561000</v>
      </c>
      <c r="Q71" s="120">
        <f>$I71      +$K71      +$M71      +$O71</f>
        <v>6907014</v>
      </c>
      <c r="R71" s="59">
        <f>IF(($L71      =0),0,((($N71      -$L71      )/$L71      )*100))</f>
        <v>-40.275569687334396</v>
      </c>
      <c r="S71" s="60">
        <f>IF(($M71      =0),0,((($O71      -$M71      )/$M71      )*100))</f>
        <v>-100</v>
      </c>
      <c r="T71" s="59">
        <f>IF(($E71      =0),0,(($P71      /$E71      )*100))</f>
        <v>86.224198882426734</v>
      </c>
      <c r="U71" s="61">
        <f>IF(($E71      =0),0,(($Q71      /$E71      )*100))</f>
        <v>78.766267533356142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8769000</v>
      </c>
      <c r="C73" s="127">
        <f>SUM(C71:C72)</f>
        <v>0</v>
      </c>
      <c r="D73" s="127"/>
      <c r="E73" s="127">
        <f>$B73      +$C73      +$D73</f>
        <v>8769000</v>
      </c>
      <c r="F73" s="128">
        <f t="shared" ref="F73:O73" si="44">SUM(F71:F72)</f>
        <v>8769000</v>
      </c>
      <c r="G73" s="129">
        <f t="shared" si="44"/>
        <v>8769000</v>
      </c>
      <c r="H73" s="128">
        <f t="shared" si="44"/>
        <v>492000</v>
      </c>
      <c r="I73" s="129">
        <f t="shared" si="44"/>
        <v>0</v>
      </c>
      <c r="J73" s="128">
        <f t="shared" si="44"/>
        <v>4055000</v>
      </c>
      <c r="K73" s="129">
        <f t="shared" si="44"/>
        <v>872206</v>
      </c>
      <c r="L73" s="128">
        <f t="shared" si="44"/>
        <v>1887000</v>
      </c>
      <c r="M73" s="129">
        <f t="shared" si="44"/>
        <v>6034808</v>
      </c>
      <c r="N73" s="128">
        <f t="shared" si="44"/>
        <v>1127000</v>
      </c>
      <c r="O73" s="129">
        <f t="shared" si="44"/>
        <v>0</v>
      </c>
      <c r="P73" s="128">
        <f>$H73      +$J73      +$L73      +$N73</f>
        <v>7561000</v>
      </c>
      <c r="Q73" s="129">
        <f>$I73      +$K73      +$M73      +$O73</f>
        <v>6907014</v>
      </c>
      <c r="R73" s="68">
        <f>IF(($L73      =0),0,((($N73      -$L73      )/$L73      )*100))</f>
        <v>-40.275569687334396</v>
      </c>
      <c r="S73" s="69">
        <f>IF(($M73      =0),0,((($O73      -$M73      )/$M73      )*100))</f>
        <v>-100</v>
      </c>
      <c r="T73" s="68">
        <f>IF(($E71      =0),0,(($P71      /$E71      )*100))</f>
        <v>86.224198882426734</v>
      </c>
      <c r="U73" s="70">
        <f>IF($E71   =0,0,($Q71   /$E71 )*100)</f>
        <v>78.766267533356142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8769000</v>
      </c>
      <c r="C74" s="130">
        <f>SUM(C71:C72)</f>
        <v>0</v>
      </c>
      <c r="D74" s="130"/>
      <c r="E74" s="130">
        <f>$B74      +$C74      +$D74</f>
        <v>8769000</v>
      </c>
      <c r="F74" s="131">
        <f t="shared" ref="F74:O74" si="45">SUM(F71:F72)</f>
        <v>8769000</v>
      </c>
      <c r="G74" s="132">
        <f t="shared" si="45"/>
        <v>8769000</v>
      </c>
      <c r="H74" s="131">
        <f t="shared" si="45"/>
        <v>492000</v>
      </c>
      <c r="I74" s="132">
        <f t="shared" si="45"/>
        <v>0</v>
      </c>
      <c r="J74" s="131">
        <f t="shared" si="45"/>
        <v>4055000</v>
      </c>
      <c r="K74" s="132">
        <f t="shared" si="45"/>
        <v>872206</v>
      </c>
      <c r="L74" s="131">
        <f t="shared" si="45"/>
        <v>1887000</v>
      </c>
      <c r="M74" s="132">
        <f t="shared" si="45"/>
        <v>6034808</v>
      </c>
      <c r="N74" s="131">
        <f t="shared" si="45"/>
        <v>1127000</v>
      </c>
      <c r="O74" s="132">
        <f t="shared" si="45"/>
        <v>0</v>
      </c>
      <c r="P74" s="131">
        <f>$H74      +$J74      +$L74      +$N74</f>
        <v>7561000</v>
      </c>
      <c r="Q74" s="132">
        <f>$I74      +$K74      +$M74      +$O74</f>
        <v>6907014</v>
      </c>
      <c r="R74" s="72">
        <f>IF(($L74      =0),0,((($N74      -$L74      )/$L74      )*100))</f>
        <v>-40.275569687334396</v>
      </c>
      <c r="S74" s="73">
        <f>IF(($M74      =0),0,((($O74      -$M74      )/$M74      )*100))</f>
        <v>-100</v>
      </c>
      <c r="T74" s="72">
        <f>IF(($E71      =0),0,(($P71      /$E71      )*100))</f>
        <v>86.224198882426734</v>
      </c>
      <c r="U74" s="76">
        <f>IF($E71   =0,0,($Q71   /$E71 )*100)</f>
        <v>78.766267533356142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13069000</v>
      </c>
      <c r="C75" s="130">
        <f>SUM(C9:C16,C19:C25,C28:C31,C34,C37:C41,C44:C54,C57:C60,C63:C67,C71:C72)</f>
        <v>0</v>
      </c>
      <c r="D75" s="130"/>
      <c r="E75" s="130">
        <f>$B75      +$C75      +$D75</f>
        <v>13069000</v>
      </c>
      <c r="F75" s="131">
        <f t="shared" ref="F75:O75" si="46">SUM(F9:F16,F19:F25,F28:F31,F34,F37:F41,F44:F54,F57:F60,F63:F67,F71:F72)</f>
        <v>13069000</v>
      </c>
      <c r="G75" s="132">
        <f t="shared" si="46"/>
        <v>13069000</v>
      </c>
      <c r="H75" s="131">
        <f t="shared" si="46"/>
        <v>2232000</v>
      </c>
      <c r="I75" s="132">
        <f t="shared" si="46"/>
        <v>0</v>
      </c>
      <c r="J75" s="131">
        <f t="shared" si="46"/>
        <v>4128000</v>
      </c>
      <c r="K75" s="132">
        <f t="shared" si="46"/>
        <v>2670966</v>
      </c>
      <c r="L75" s="131">
        <f t="shared" si="46"/>
        <v>2212000</v>
      </c>
      <c r="M75" s="132">
        <f t="shared" si="46"/>
        <v>6034808</v>
      </c>
      <c r="N75" s="131">
        <f t="shared" si="46"/>
        <v>1127000</v>
      </c>
      <c r="O75" s="132">
        <f t="shared" si="46"/>
        <v>0</v>
      </c>
      <c r="P75" s="131">
        <f>$H75      +$J75      +$L75      +$N75</f>
        <v>9699000</v>
      </c>
      <c r="Q75" s="132">
        <f>$I75      +$K75      +$M75      +$O75</f>
        <v>8705774</v>
      </c>
      <c r="R75" s="72">
        <f>IF(($L75      =0),0,((($N75      -$L75      )/$L75      )*100))</f>
        <v>-49.050632911392405</v>
      </c>
      <c r="S75" s="73">
        <f>IF(($M75      =0),0,((($O75      -$M75      )/$M75      )*100))</f>
        <v>-100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74.213788354120439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66.613926084627749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145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146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147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148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149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150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151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152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153</v>
      </c>
    </row>
    <row r="118" spans="1:23" x14ac:dyDescent="0.2">
      <c r="A118" s="35" t="s">
        <v>154</v>
      </c>
    </row>
    <row r="119" spans="1:23" x14ac:dyDescent="0.2">
      <c r="A119" s="35" t="s">
        <v>155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156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157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158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EOaXn0zK0EhIj+T4hb5l0k8ELrY/MrC72ijiUUtIJ8PmJ6UGN9QW9JrXlKNLZe7r5YbJAtiJ+JUINEOff9XHDQ==" saltValue="vWs4QI4KQ/aSh7mCeIcpyw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129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3000000</v>
      </c>
      <c r="C10" s="118"/>
      <c r="D10" s="118"/>
      <c r="E10" s="118">
        <f t="shared" ref="E10:E17" si="0">$B10      +$C10      +$D10</f>
        <v>3000000</v>
      </c>
      <c r="F10" s="119">
        <v>3000000</v>
      </c>
      <c r="G10" s="120">
        <v>3000000</v>
      </c>
      <c r="H10" s="119">
        <v>492000</v>
      </c>
      <c r="I10" s="120"/>
      <c r="J10" s="119">
        <v>687000</v>
      </c>
      <c r="K10" s="120"/>
      <c r="L10" s="119">
        <v>607000</v>
      </c>
      <c r="M10" s="120"/>
      <c r="N10" s="119">
        <v>851000</v>
      </c>
      <c r="O10" s="120"/>
      <c r="P10" s="119">
        <f t="shared" ref="P10:P17" si="1">$H10      +$J10      +$L10      +$N10</f>
        <v>2637000</v>
      </c>
      <c r="Q10" s="120">
        <f t="shared" ref="Q10:Q17" si="2">$I10      +$K10      +$M10      +$O10</f>
        <v>0</v>
      </c>
      <c r="R10" s="59">
        <f t="shared" ref="R10:R17" si="3">IF(($L10      =0),0,((($N10      -$L10      )/$L10      )*100))</f>
        <v>40.197693574958812</v>
      </c>
      <c r="S10" s="60">
        <f t="shared" ref="S10:S17" si="4">IF(($M10      =0),0,((($O10      -$M10      )/$M10      )*100))</f>
        <v>0</v>
      </c>
      <c r="T10" s="59">
        <f t="shared" ref="T10:T17" si="5">IF(($E10      =0),0,(($P10      /$E10      )*100))</f>
        <v>87.9</v>
      </c>
      <c r="U10" s="61">
        <f t="shared" ref="U10:U17" si="6">IF(($E10      =0),0,(($Q10      /$E10      )*100))</f>
        <v>0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3000000</v>
      </c>
      <c r="C17" s="121">
        <f>SUM(C9:C16)</f>
        <v>0</v>
      </c>
      <c r="D17" s="121"/>
      <c r="E17" s="121">
        <f t="shared" si="0"/>
        <v>3000000</v>
      </c>
      <c r="F17" s="122">
        <f t="shared" ref="F17:O17" si="7">SUM(F9:F16)</f>
        <v>3000000</v>
      </c>
      <c r="G17" s="123">
        <f t="shared" si="7"/>
        <v>3000000</v>
      </c>
      <c r="H17" s="122">
        <f t="shared" si="7"/>
        <v>492000</v>
      </c>
      <c r="I17" s="123">
        <f t="shared" si="7"/>
        <v>0</v>
      </c>
      <c r="J17" s="122">
        <f t="shared" si="7"/>
        <v>687000</v>
      </c>
      <c r="K17" s="123">
        <f t="shared" si="7"/>
        <v>0</v>
      </c>
      <c r="L17" s="122">
        <f t="shared" si="7"/>
        <v>607000</v>
      </c>
      <c r="M17" s="123">
        <f t="shared" si="7"/>
        <v>0</v>
      </c>
      <c r="N17" s="122">
        <f t="shared" si="7"/>
        <v>851000</v>
      </c>
      <c r="O17" s="123">
        <f t="shared" si="7"/>
        <v>0</v>
      </c>
      <c r="P17" s="122">
        <f t="shared" si="1"/>
        <v>2637000</v>
      </c>
      <c r="Q17" s="123">
        <f t="shared" si="2"/>
        <v>0</v>
      </c>
      <c r="R17" s="63">
        <f t="shared" si="3"/>
        <v>40.197693574958812</v>
      </c>
      <c r="S17" s="64">
        <f t="shared" si="4"/>
        <v>0</v>
      </c>
      <c r="T17" s="63">
        <f>IF((SUM($E9:$E14))=0,0,(P17/(SUM($E9:$E14))*100))</f>
        <v>87.9</v>
      </c>
      <c r="U17" s="65">
        <f>IF((SUM($E9:$E14))=0,0,(Q17/(SUM($E9:$E14))*100))</f>
        <v>0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/>
      <c r="C34" s="118"/>
      <c r="D34" s="118"/>
      <c r="E34" s="118">
        <f>$B34      +$C34      +$D34</f>
        <v>0</v>
      </c>
      <c r="F34" s="119"/>
      <c r="G34" s="120"/>
      <c r="H34" s="119"/>
      <c r="I34" s="120"/>
      <c r="J34" s="119"/>
      <c r="K34" s="120"/>
      <c r="L34" s="119"/>
      <c r="M34" s="120"/>
      <c r="N34" s="119"/>
      <c r="O34" s="120"/>
      <c r="P34" s="119">
        <f>$H34      +$J34      +$L34      +$N34</f>
        <v>0</v>
      </c>
      <c r="Q34" s="120">
        <f>$I34      +$K34      +$M34      +$O34</f>
        <v>0</v>
      </c>
      <c r="R34" s="59">
        <f>IF(($L34      =0),0,((($N34      -$L34      )/$L34      )*100))</f>
        <v>0</v>
      </c>
      <c r="S34" s="60">
        <f>IF(($M34      =0),0,((($O34      -$M34      )/$M34      )*100))</f>
        <v>0</v>
      </c>
      <c r="T34" s="59">
        <f>IF(($E34      =0),0,(($P34      /$E34      )*100))</f>
        <v>0</v>
      </c>
      <c r="U34" s="61">
        <f>IF(($E34      =0),0,(($Q34      /$E34      )*100))</f>
        <v>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0</v>
      </c>
      <c r="C35" s="121">
        <f>C34</f>
        <v>0</v>
      </c>
      <c r="D35" s="121"/>
      <c r="E35" s="121">
        <f>$B35      +$C35      +$D35</f>
        <v>0</v>
      </c>
      <c r="F35" s="122">
        <f t="shared" ref="F35:O35" si="17">F34</f>
        <v>0</v>
      </c>
      <c r="G35" s="123">
        <f t="shared" si="17"/>
        <v>0</v>
      </c>
      <c r="H35" s="122">
        <f t="shared" si="17"/>
        <v>0</v>
      </c>
      <c r="I35" s="123">
        <f t="shared" si="17"/>
        <v>0</v>
      </c>
      <c r="J35" s="122">
        <f t="shared" si="17"/>
        <v>0</v>
      </c>
      <c r="K35" s="123">
        <f t="shared" si="17"/>
        <v>0</v>
      </c>
      <c r="L35" s="122">
        <f t="shared" si="17"/>
        <v>0</v>
      </c>
      <c r="M35" s="123">
        <f t="shared" si="17"/>
        <v>0</v>
      </c>
      <c r="N35" s="122">
        <f t="shared" si="17"/>
        <v>0</v>
      </c>
      <c r="O35" s="123">
        <f t="shared" si="17"/>
        <v>0</v>
      </c>
      <c r="P35" s="122">
        <f>$H35      +$J35      +$L35      +$N35</f>
        <v>0</v>
      </c>
      <c r="Q35" s="123">
        <f>$I35      +$K35      +$M35      +$O35</f>
        <v>0</v>
      </c>
      <c r="R35" s="63">
        <f>IF(($L35      =0),0,((($N35      -$L35      )/$L35      )*100))</f>
        <v>0</v>
      </c>
      <c r="S35" s="64">
        <f>IF(($M35      =0),0,((($O35      -$M35      )/$M35      )*100))</f>
        <v>0</v>
      </c>
      <c r="T35" s="63">
        <f>IF($E35   =0,0,($P35   /$E35   )*100)</f>
        <v>0</v>
      </c>
      <c r="U35" s="65">
        <f>IF($E35   =0,0,($Q35   /$E35   )*100)</f>
        <v>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400000</v>
      </c>
      <c r="C37" s="118"/>
      <c r="D37" s="118"/>
      <c r="E37" s="118">
        <f t="shared" ref="E37:E42" si="18">$B37      +$C37      +$D37</f>
        <v>400000</v>
      </c>
      <c r="F37" s="119">
        <v>400000</v>
      </c>
      <c r="G37" s="120">
        <v>400000</v>
      </c>
      <c r="H37" s="119"/>
      <c r="I37" s="120"/>
      <c r="J37" s="119">
        <v>180000</v>
      </c>
      <c r="K37" s="120"/>
      <c r="L37" s="119"/>
      <c r="M37" s="120"/>
      <c r="N37" s="119">
        <v>220000</v>
      </c>
      <c r="O37" s="120"/>
      <c r="P37" s="119">
        <f t="shared" ref="P37:P42" si="19">$H37      +$J37      +$L37      +$N37</f>
        <v>400000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100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400000</v>
      </c>
      <c r="C42" s="121">
        <f>SUM(C37:C41)</f>
        <v>0</v>
      </c>
      <c r="D42" s="121"/>
      <c r="E42" s="121">
        <f t="shared" si="18"/>
        <v>400000</v>
      </c>
      <c r="F42" s="122">
        <f t="shared" ref="F42:O42" si="25">SUM(F37:F41)</f>
        <v>400000</v>
      </c>
      <c r="G42" s="123">
        <f t="shared" si="25"/>
        <v>400000</v>
      </c>
      <c r="H42" s="122">
        <f t="shared" si="25"/>
        <v>0</v>
      </c>
      <c r="I42" s="123">
        <f t="shared" si="25"/>
        <v>0</v>
      </c>
      <c r="J42" s="122">
        <f t="shared" si="25"/>
        <v>180000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220000</v>
      </c>
      <c r="O42" s="123">
        <f t="shared" si="25"/>
        <v>0</v>
      </c>
      <c r="P42" s="122">
        <f t="shared" si="19"/>
        <v>400000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100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10000000</v>
      </c>
      <c r="C53" s="118"/>
      <c r="D53" s="118"/>
      <c r="E53" s="118">
        <f t="shared" si="26"/>
        <v>10000000</v>
      </c>
      <c r="F53" s="119">
        <v>10000000</v>
      </c>
      <c r="G53" s="120">
        <v>10000000</v>
      </c>
      <c r="H53" s="119">
        <v>2275000</v>
      </c>
      <c r="I53" s="120"/>
      <c r="J53" s="119">
        <v>5725000</v>
      </c>
      <c r="K53" s="120"/>
      <c r="L53" s="119"/>
      <c r="M53" s="120"/>
      <c r="N53" s="119">
        <v>2000000</v>
      </c>
      <c r="O53" s="120"/>
      <c r="P53" s="119">
        <f t="shared" si="27"/>
        <v>10000000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100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10000000</v>
      </c>
      <c r="C55" s="121">
        <f>SUM(C44:C54)</f>
        <v>0</v>
      </c>
      <c r="D55" s="121"/>
      <c r="E55" s="121">
        <f t="shared" si="26"/>
        <v>10000000</v>
      </c>
      <c r="F55" s="122">
        <f t="shared" ref="F55:O55" si="33">SUM(F44:F54)</f>
        <v>10000000</v>
      </c>
      <c r="G55" s="123">
        <f t="shared" si="33"/>
        <v>10000000</v>
      </c>
      <c r="H55" s="122">
        <f t="shared" si="33"/>
        <v>2275000</v>
      </c>
      <c r="I55" s="123">
        <f t="shared" si="33"/>
        <v>0</v>
      </c>
      <c r="J55" s="122">
        <f t="shared" si="33"/>
        <v>5725000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2000000</v>
      </c>
      <c r="O55" s="123">
        <f t="shared" si="33"/>
        <v>0</v>
      </c>
      <c r="P55" s="122">
        <f t="shared" si="27"/>
        <v>10000000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100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13400000</v>
      </c>
      <c r="C69" s="130">
        <f>SUM(C9:C16,C19:C25,C28:C31,C34,C37:C41,C44:C54,C57:C60,C63:C67)</f>
        <v>0</v>
      </c>
      <c r="D69" s="130"/>
      <c r="E69" s="130">
        <f t="shared" si="35"/>
        <v>13400000</v>
      </c>
      <c r="F69" s="131">
        <f t="shared" ref="F69:O69" si="43">SUM(F9:F16,F19:F25,F28:F31,F34,F37:F41,F44:F54,F57:F60,F63:F67)</f>
        <v>13400000</v>
      </c>
      <c r="G69" s="132">
        <f t="shared" si="43"/>
        <v>13400000</v>
      </c>
      <c r="H69" s="131">
        <f t="shared" si="43"/>
        <v>2767000</v>
      </c>
      <c r="I69" s="132">
        <f t="shared" si="43"/>
        <v>0</v>
      </c>
      <c r="J69" s="131">
        <f t="shared" si="43"/>
        <v>6592000</v>
      </c>
      <c r="K69" s="132">
        <f t="shared" si="43"/>
        <v>0</v>
      </c>
      <c r="L69" s="131">
        <f t="shared" si="43"/>
        <v>607000</v>
      </c>
      <c r="M69" s="132">
        <f t="shared" si="43"/>
        <v>0</v>
      </c>
      <c r="N69" s="131">
        <f t="shared" si="43"/>
        <v>3071000</v>
      </c>
      <c r="O69" s="132">
        <f t="shared" si="43"/>
        <v>0</v>
      </c>
      <c r="P69" s="131">
        <f t="shared" si="36"/>
        <v>13037000</v>
      </c>
      <c r="Q69" s="132">
        <f t="shared" si="37"/>
        <v>0</v>
      </c>
      <c r="R69" s="72">
        <f t="shared" si="38"/>
        <v>405.93080724876438</v>
      </c>
      <c r="S69" s="73">
        <f t="shared" si="39"/>
        <v>0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97.291044776119406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0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8092000</v>
      </c>
      <c r="C71" s="118"/>
      <c r="D71" s="118"/>
      <c r="E71" s="118">
        <f>$B71      +$C71      +$D71</f>
        <v>8092000</v>
      </c>
      <c r="F71" s="119">
        <v>8092000</v>
      </c>
      <c r="G71" s="120">
        <v>8092000</v>
      </c>
      <c r="H71" s="119">
        <v>8092000</v>
      </c>
      <c r="I71" s="120"/>
      <c r="J71" s="119"/>
      <c r="K71" s="120"/>
      <c r="L71" s="119"/>
      <c r="M71" s="120"/>
      <c r="N71" s="119"/>
      <c r="O71" s="120"/>
      <c r="P71" s="119">
        <f>$H71      +$J71      +$L71      +$N71</f>
        <v>8092000</v>
      </c>
      <c r="Q71" s="120">
        <f>$I71      +$K71      +$M71      +$O71</f>
        <v>0</v>
      </c>
      <c r="R71" s="59">
        <f>IF(($L71      =0),0,((($N71      -$L71      )/$L71      )*100))</f>
        <v>0</v>
      </c>
      <c r="S71" s="60">
        <f>IF(($M71      =0),0,((($O71      -$M71      )/$M71      )*100))</f>
        <v>0</v>
      </c>
      <c r="T71" s="59">
        <f>IF(($E71      =0),0,(($P71      /$E71      )*100))</f>
        <v>100</v>
      </c>
      <c r="U71" s="61">
        <f>IF(($E71      =0),0,(($Q71      /$E71      )*100))</f>
        <v>0</v>
      </c>
      <c r="V71" s="119">
        <v>7070000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8092000</v>
      </c>
      <c r="C73" s="127">
        <f>SUM(C71:C72)</f>
        <v>0</v>
      </c>
      <c r="D73" s="127"/>
      <c r="E73" s="127">
        <f>$B73      +$C73      +$D73</f>
        <v>8092000</v>
      </c>
      <c r="F73" s="128">
        <f t="shared" ref="F73:O73" si="44">SUM(F71:F72)</f>
        <v>8092000</v>
      </c>
      <c r="G73" s="129">
        <f t="shared" si="44"/>
        <v>8092000</v>
      </c>
      <c r="H73" s="128">
        <f t="shared" si="44"/>
        <v>8092000</v>
      </c>
      <c r="I73" s="129">
        <f t="shared" si="44"/>
        <v>0</v>
      </c>
      <c r="J73" s="128">
        <f t="shared" si="44"/>
        <v>0</v>
      </c>
      <c r="K73" s="129">
        <f t="shared" si="44"/>
        <v>0</v>
      </c>
      <c r="L73" s="128">
        <f t="shared" si="44"/>
        <v>0</v>
      </c>
      <c r="M73" s="129">
        <f t="shared" si="44"/>
        <v>0</v>
      </c>
      <c r="N73" s="128">
        <f t="shared" si="44"/>
        <v>0</v>
      </c>
      <c r="O73" s="129">
        <f t="shared" si="44"/>
        <v>0</v>
      </c>
      <c r="P73" s="128">
        <f>$H73      +$J73      +$L73      +$N73</f>
        <v>8092000</v>
      </c>
      <c r="Q73" s="129">
        <f>$I73      +$K73      +$M73      +$O73</f>
        <v>0</v>
      </c>
      <c r="R73" s="68">
        <f>IF(($L73      =0),0,((($N73      -$L73      )/$L73      )*100))</f>
        <v>0</v>
      </c>
      <c r="S73" s="69">
        <f>IF(($M73      =0),0,((($O73      -$M73      )/$M73      )*100))</f>
        <v>0</v>
      </c>
      <c r="T73" s="68">
        <f>IF(($E71      =0),0,(($P71      /$E71      )*100))</f>
        <v>100</v>
      </c>
      <c r="U73" s="70">
        <f>IF($E71   =0,0,($Q71   /$E71 )*100)</f>
        <v>0</v>
      </c>
      <c r="V73" s="128">
        <f>SUM(V71:V72)</f>
        <v>7070000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8092000</v>
      </c>
      <c r="C74" s="130">
        <f>SUM(C71:C72)</f>
        <v>0</v>
      </c>
      <c r="D74" s="130"/>
      <c r="E74" s="130">
        <f>$B74      +$C74      +$D74</f>
        <v>8092000</v>
      </c>
      <c r="F74" s="131">
        <f t="shared" ref="F74:O74" si="45">SUM(F71:F72)</f>
        <v>8092000</v>
      </c>
      <c r="G74" s="132">
        <f t="shared" si="45"/>
        <v>8092000</v>
      </c>
      <c r="H74" s="131">
        <f t="shared" si="45"/>
        <v>8092000</v>
      </c>
      <c r="I74" s="132">
        <f t="shared" si="45"/>
        <v>0</v>
      </c>
      <c r="J74" s="131">
        <f t="shared" si="45"/>
        <v>0</v>
      </c>
      <c r="K74" s="132">
        <f t="shared" si="45"/>
        <v>0</v>
      </c>
      <c r="L74" s="131">
        <f t="shared" si="45"/>
        <v>0</v>
      </c>
      <c r="M74" s="132">
        <f t="shared" si="45"/>
        <v>0</v>
      </c>
      <c r="N74" s="131">
        <f t="shared" si="45"/>
        <v>0</v>
      </c>
      <c r="O74" s="132">
        <f t="shared" si="45"/>
        <v>0</v>
      </c>
      <c r="P74" s="131">
        <f>$H74      +$J74      +$L74      +$N74</f>
        <v>8092000</v>
      </c>
      <c r="Q74" s="132">
        <f>$I74      +$K74      +$M74      +$O74</f>
        <v>0</v>
      </c>
      <c r="R74" s="72">
        <f>IF(($L74      =0),0,((($N74      -$L74      )/$L74      )*100))</f>
        <v>0</v>
      </c>
      <c r="S74" s="73">
        <f>IF(($M74      =0),0,((($O74      -$M74      )/$M74      )*100))</f>
        <v>0</v>
      </c>
      <c r="T74" s="72">
        <f>IF(($E71      =0),0,(($P71      /$E71      )*100))</f>
        <v>100</v>
      </c>
      <c r="U74" s="76">
        <f>IF($E71   =0,0,($Q71   /$E71 )*100)</f>
        <v>0</v>
      </c>
      <c r="V74" s="131">
        <f>SUM(V71:V72)</f>
        <v>7070000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21492000</v>
      </c>
      <c r="C75" s="130">
        <f>SUM(C9:C16,C19:C25,C28:C31,C34,C37:C41,C44:C54,C57:C60,C63:C67,C71:C72)</f>
        <v>0</v>
      </c>
      <c r="D75" s="130"/>
      <c r="E75" s="130">
        <f>$B75      +$C75      +$D75</f>
        <v>21492000</v>
      </c>
      <c r="F75" s="131">
        <f t="shared" ref="F75:O75" si="46">SUM(F9:F16,F19:F25,F28:F31,F34,F37:F41,F44:F54,F57:F60,F63:F67,F71:F72)</f>
        <v>21492000</v>
      </c>
      <c r="G75" s="132">
        <f t="shared" si="46"/>
        <v>21492000</v>
      </c>
      <c r="H75" s="131">
        <f t="shared" si="46"/>
        <v>10859000</v>
      </c>
      <c r="I75" s="132">
        <f t="shared" si="46"/>
        <v>0</v>
      </c>
      <c r="J75" s="131">
        <f t="shared" si="46"/>
        <v>6592000</v>
      </c>
      <c r="K75" s="132">
        <f t="shared" si="46"/>
        <v>0</v>
      </c>
      <c r="L75" s="131">
        <f t="shared" si="46"/>
        <v>607000</v>
      </c>
      <c r="M75" s="132">
        <f t="shared" si="46"/>
        <v>0</v>
      </c>
      <c r="N75" s="131">
        <f t="shared" si="46"/>
        <v>3071000</v>
      </c>
      <c r="O75" s="132">
        <f t="shared" si="46"/>
        <v>0</v>
      </c>
      <c r="P75" s="131">
        <f>$H75      +$J75      +$L75      +$N75</f>
        <v>21129000</v>
      </c>
      <c r="Q75" s="132">
        <f>$I75      +$K75      +$M75      +$O75</f>
        <v>0</v>
      </c>
      <c r="R75" s="72">
        <f>IF(($L75      =0),0,((($N75      -$L75      )/$L75      )*100))</f>
        <v>405.93080724876438</v>
      </c>
      <c r="S75" s="73">
        <f>IF(($M75      =0),0,((($O75      -$M75      )/$M75      )*100))</f>
        <v>0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98.310999441652712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0</v>
      </c>
      <c r="V75" s="131">
        <f>SUM(V9:V16,V19:V25,V28:V31,V34,V37:V41,V44:V54,V57:V60,V63:V67,V71:V72)</f>
        <v>7070000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145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146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147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148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149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150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151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152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153</v>
      </c>
    </row>
    <row r="118" spans="1:23" x14ac:dyDescent="0.2">
      <c r="A118" s="35" t="s">
        <v>154</v>
      </c>
    </row>
    <row r="119" spans="1:23" x14ac:dyDescent="0.2">
      <c r="A119" s="35" t="s">
        <v>155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156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157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158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OHbqeIx9JrasSZUX1IS24aJBHwyI7O6UBkMO0+AsDq14P1EpQpCAm9yttcQGAFsM7cAEEM2JeJSxAYXWEwkptQ==" saltValue="jzRr3azAWdyx54XD7Ml85g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130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3000000</v>
      </c>
      <c r="C10" s="118"/>
      <c r="D10" s="118"/>
      <c r="E10" s="118">
        <f t="shared" ref="E10:E17" si="0">$B10      +$C10      +$D10</f>
        <v>3000000</v>
      </c>
      <c r="F10" s="119">
        <v>3000000</v>
      </c>
      <c r="G10" s="120">
        <v>3000000</v>
      </c>
      <c r="H10" s="119">
        <v>1070000</v>
      </c>
      <c r="I10" s="120">
        <v>207094</v>
      </c>
      <c r="J10" s="119">
        <v>174000</v>
      </c>
      <c r="K10" s="120"/>
      <c r="L10" s="119">
        <v>743000</v>
      </c>
      <c r="M10" s="120">
        <v>28542</v>
      </c>
      <c r="N10" s="119">
        <v>104000</v>
      </c>
      <c r="O10" s="120">
        <v>501605</v>
      </c>
      <c r="P10" s="119">
        <f t="shared" ref="P10:P17" si="1">$H10      +$J10      +$L10      +$N10</f>
        <v>2091000</v>
      </c>
      <c r="Q10" s="120">
        <f t="shared" ref="Q10:Q17" si="2">$I10      +$K10      +$M10      +$O10</f>
        <v>737241</v>
      </c>
      <c r="R10" s="59">
        <f t="shared" ref="R10:R17" si="3">IF(($L10      =0),0,((($N10      -$L10      )/$L10      )*100))</f>
        <v>-86.002691790040373</v>
      </c>
      <c r="S10" s="60">
        <f t="shared" ref="S10:S17" si="4">IF(($M10      =0),0,((($O10      -$M10      )/$M10      )*100))</f>
        <v>1657.4276504799943</v>
      </c>
      <c r="T10" s="59">
        <f t="shared" ref="T10:T17" si="5">IF(($E10      =0),0,(($P10      /$E10      )*100))</f>
        <v>69.699999999999989</v>
      </c>
      <c r="U10" s="61">
        <f t="shared" ref="U10:U17" si="6">IF(($E10      =0),0,(($Q10      /$E10      )*100))</f>
        <v>24.5747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3000000</v>
      </c>
      <c r="C17" s="121">
        <f>SUM(C9:C16)</f>
        <v>0</v>
      </c>
      <c r="D17" s="121"/>
      <c r="E17" s="121">
        <f t="shared" si="0"/>
        <v>3000000</v>
      </c>
      <c r="F17" s="122">
        <f t="shared" ref="F17:O17" si="7">SUM(F9:F16)</f>
        <v>3000000</v>
      </c>
      <c r="G17" s="123">
        <f t="shared" si="7"/>
        <v>3000000</v>
      </c>
      <c r="H17" s="122">
        <f t="shared" si="7"/>
        <v>1070000</v>
      </c>
      <c r="I17" s="123">
        <f t="shared" si="7"/>
        <v>207094</v>
      </c>
      <c r="J17" s="122">
        <f t="shared" si="7"/>
        <v>174000</v>
      </c>
      <c r="K17" s="123">
        <f t="shared" si="7"/>
        <v>0</v>
      </c>
      <c r="L17" s="122">
        <f t="shared" si="7"/>
        <v>743000</v>
      </c>
      <c r="M17" s="123">
        <f t="shared" si="7"/>
        <v>28542</v>
      </c>
      <c r="N17" s="122">
        <f t="shared" si="7"/>
        <v>104000</v>
      </c>
      <c r="O17" s="123">
        <f t="shared" si="7"/>
        <v>501605</v>
      </c>
      <c r="P17" s="122">
        <f t="shared" si="1"/>
        <v>2091000</v>
      </c>
      <c r="Q17" s="123">
        <f t="shared" si="2"/>
        <v>737241</v>
      </c>
      <c r="R17" s="63">
        <f t="shared" si="3"/>
        <v>-86.002691790040373</v>
      </c>
      <c r="S17" s="64">
        <f t="shared" si="4"/>
        <v>1657.4276504799943</v>
      </c>
      <c r="T17" s="63">
        <f>IF((SUM($E9:$E14))=0,0,(P17/(SUM($E9:$E14))*100))</f>
        <v>69.699999999999989</v>
      </c>
      <c r="U17" s="65">
        <f>IF((SUM($E9:$E14))=0,0,(Q17/(SUM($E9:$E14))*100))</f>
        <v>24.5747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/>
      <c r="C34" s="118"/>
      <c r="D34" s="118"/>
      <c r="E34" s="118">
        <f>$B34      +$C34      +$D34</f>
        <v>0</v>
      </c>
      <c r="F34" s="119"/>
      <c r="G34" s="120"/>
      <c r="H34" s="119"/>
      <c r="I34" s="120"/>
      <c r="J34" s="119"/>
      <c r="K34" s="120"/>
      <c r="L34" s="119"/>
      <c r="M34" s="120"/>
      <c r="N34" s="119"/>
      <c r="O34" s="120"/>
      <c r="P34" s="119">
        <f>$H34      +$J34      +$L34      +$N34</f>
        <v>0</v>
      </c>
      <c r="Q34" s="120">
        <f>$I34      +$K34      +$M34      +$O34</f>
        <v>0</v>
      </c>
      <c r="R34" s="59">
        <f>IF(($L34      =0),0,((($N34      -$L34      )/$L34      )*100))</f>
        <v>0</v>
      </c>
      <c r="S34" s="60">
        <f>IF(($M34      =0),0,((($O34      -$M34      )/$M34      )*100))</f>
        <v>0</v>
      </c>
      <c r="T34" s="59">
        <f>IF(($E34      =0),0,(($P34      /$E34      )*100))</f>
        <v>0</v>
      </c>
      <c r="U34" s="61">
        <f>IF(($E34      =0),0,(($Q34      /$E34      )*100))</f>
        <v>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0</v>
      </c>
      <c r="C35" s="121">
        <f>C34</f>
        <v>0</v>
      </c>
      <c r="D35" s="121"/>
      <c r="E35" s="121">
        <f>$B35      +$C35      +$D35</f>
        <v>0</v>
      </c>
      <c r="F35" s="122">
        <f t="shared" ref="F35:O35" si="17">F34</f>
        <v>0</v>
      </c>
      <c r="G35" s="123">
        <f t="shared" si="17"/>
        <v>0</v>
      </c>
      <c r="H35" s="122">
        <f t="shared" si="17"/>
        <v>0</v>
      </c>
      <c r="I35" s="123">
        <f t="shared" si="17"/>
        <v>0</v>
      </c>
      <c r="J35" s="122">
        <f t="shared" si="17"/>
        <v>0</v>
      </c>
      <c r="K35" s="123">
        <f t="shared" si="17"/>
        <v>0</v>
      </c>
      <c r="L35" s="122">
        <f t="shared" si="17"/>
        <v>0</v>
      </c>
      <c r="M35" s="123">
        <f t="shared" si="17"/>
        <v>0</v>
      </c>
      <c r="N35" s="122">
        <f t="shared" si="17"/>
        <v>0</v>
      </c>
      <c r="O35" s="123">
        <f t="shared" si="17"/>
        <v>0</v>
      </c>
      <c r="P35" s="122">
        <f>$H35      +$J35      +$L35      +$N35</f>
        <v>0</v>
      </c>
      <c r="Q35" s="123">
        <f>$I35      +$K35      +$M35      +$O35</f>
        <v>0</v>
      </c>
      <c r="R35" s="63">
        <f>IF(($L35      =0),0,((($N35      -$L35      )/$L35      )*100))</f>
        <v>0</v>
      </c>
      <c r="S35" s="64">
        <f>IF(($M35      =0),0,((($O35      -$M35      )/$M35      )*100))</f>
        <v>0</v>
      </c>
      <c r="T35" s="63">
        <f>IF($E35   =0,0,($P35   /$E35   )*100)</f>
        <v>0</v>
      </c>
      <c r="U35" s="65">
        <f>IF($E35   =0,0,($Q35   /$E35   )*100)</f>
        <v>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3910000</v>
      </c>
      <c r="C37" s="118"/>
      <c r="D37" s="118"/>
      <c r="E37" s="118">
        <f t="shared" ref="E37:E42" si="18">$B37      +$C37      +$D37</f>
        <v>3910000</v>
      </c>
      <c r="F37" s="119">
        <v>3910000</v>
      </c>
      <c r="G37" s="120">
        <v>3910000</v>
      </c>
      <c r="H37" s="119">
        <v>948000</v>
      </c>
      <c r="I37" s="120"/>
      <c r="J37" s="119">
        <v>1594000</v>
      </c>
      <c r="K37" s="120">
        <v>1623383</v>
      </c>
      <c r="L37" s="119">
        <v>1368000</v>
      </c>
      <c r="M37" s="120"/>
      <c r="N37" s="119"/>
      <c r="O37" s="120">
        <v>253423</v>
      </c>
      <c r="P37" s="119">
        <f t="shared" ref="P37:P42" si="19">$H37      +$J37      +$L37      +$N37</f>
        <v>3910000</v>
      </c>
      <c r="Q37" s="120">
        <f t="shared" ref="Q37:Q42" si="20">$I37      +$K37      +$M37      +$O37</f>
        <v>1876806</v>
      </c>
      <c r="R37" s="59">
        <f t="shared" ref="R37:R42" si="21">IF(($L37      =0),0,((($N37      -$L37      )/$L37      )*100))</f>
        <v>-100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100</v>
      </c>
      <c r="U37" s="61">
        <f t="shared" ref="U37:U42" si="24">IF(($E37      =0),0,(($Q37      /$E37      )*100))</f>
        <v>48.000153452685424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>
        <v>302000</v>
      </c>
      <c r="D38" s="118"/>
      <c r="E38" s="118">
        <f t="shared" si="18"/>
        <v>302000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>
        <v>2000000</v>
      </c>
      <c r="C40" s="118"/>
      <c r="D40" s="118"/>
      <c r="E40" s="118">
        <f t="shared" si="18"/>
        <v>2000000</v>
      </c>
      <c r="F40" s="119">
        <v>2000000</v>
      </c>
      <c r="G40" s="120">
        <v>2000000</v>
      </c>
      <c r="H40" s="119"/>
      <c r="I40" s="120"/>
      <c r="J40" s="119">
        <v>1279000</v>
      </c>
      <c r="K40" s="120"/>
      <c r="L40" s="119">
        <v>266000</v>
      </c>
      <c r="M40" s="120"/>
      <c r="N40" s="119">
        <v>413000</v>
      </c>
      <c r="O40" s="120">
        <v>287021</v>
      </c>
      <c r="P40" s="119">
        <f t="shared" si="19"/>
        <v>1958000</v>
      </c>
      <c r="Q40" s="120">
        <f t="shared" si="20"/>
        <v>287021</v>
      </c>
      <c r="R40" s="59">
        <f t="shared" si="21"/>
        <v>55.26315789473685</v>
      </c>
      <c r="S40" s="60">
        <f t="shared" si="22"/>
        <v>0</v>
      </c>
      <c r="T40" s="59">
        <f t="shared" si="23"/>
        <v>97.899999999999991</v>
      </c>
      <c r="U40" s="61">
        <f t="shared" si="24"/>
        <v>14.351050000000001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5910000</v>
      </c>
      <c r="C42" s="121">
        <f>SUM(C37:C41)</f>
        <v>302000</v>
      </c>
      <c r="D42" s="121"/>
      <c r="E42" s="121">
        <f t="shared" si="18"/>
        <v>6212000</v>
      </c>
      <c r="F42" s="122">
        <f t="shared" ref="F42:O42" si="25">SUM(F37:F41)</f>
        <v>5910000</v>
      </c>
      <c r="G42" s="123">
        <f t="shared" si="25"/>
        <v>5910000</v>
      </c>
      <c r="H42" s="122">
        <f t="shared" si="25"/>
        <v>948000</v>
      </c>
      <c r="I42" s="123">
        <f t="shared" si="25"/>
        <v>0</v>
      </c>
      <c r="J42" s="122">
        <f t="shared" si="25"/>
        <v>2873000</v>
      </c>
      <c r="K42" s="123">
        <f t="shared" si="25"/>
        <v>1623383</v>
      </c>
      <c r="L42" s="122">
        <f t="shared" si="25"/>
        <v>1634000</v>
      </c>
      <c r="M42" s="123">
        <f t="shared" si="25"/>
        <v>0</v>
      </c>
      <c r="N42" s="122">
        <f t="shared" si="25"/>
        <v>413000</v>
      </c>
      <c r="O42" s="123">
        <f t="shared" si="25"/>
        <v>540444</v>
      </c>
      <c r="P42" s="122">
        <f t="shared" si="19"/>
        <v>5868000</v>
      </c>
      <c r="Q42" s="123">
        <f t="shared" si="20"/>
        <v>2163827</v>
      </c>
      <c r="R42" s="63">
        <f t="shared" si="21"/>
        <v>-74.724602203182371</v>
      </c>
      <c r="S42" s="64">
        <f t="shared" si="22"/>
        <v>0</v>
      </c>
      <c r="T42" s="63">
        <f>IF((+$E37+$E40) =0,0,(P42   /(+$E37+$E40) )*100)</f>
        <v>99.289340101522839</v>
      </c>
      <c r="U42" s="65">
        <f>IF((+$E37+$E40) =0,0,(Q42   /(+$E37+$E40) )*100)</f>
        <v>36.612978003384093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8910000</v>
      </c>
      <c r="C69" s="130">
        <f>SUM(C9:C16,C19:C25,C28:C31,C34,C37:C41,C44:C54,C57:C60,C63:C67)</f>
        <v>302000</v>
      </c>
      <c r="D69" s="130"/>
      <c r="E69" s="130">
        <f t="shared" si="35"/>
        <v>9212000</v>
      </c>
      <c r="F69" s="131">
        <f t="shared" ref="F69:O69" si="43">SUM(F9:F16,F19:F25,F28:F31,F34,F37:F41,F44:F54,F57:F60,F63:F67)</f>
        <v>8910000</v>
      </c>
      <c r="G69" s="132">
        <f t="shared" si="43"/>
        <v>8910000</v>
      </c>
      <c r="H69" s="131">
        <f t="shared" si="43"/>
        <v>2018000</v>
      </c>
      <c r="I69" s="132">
        <f t="shared" si="43"/>
        <v>207094</v>
      </c>
      <c r="J69" s="131">
        <f t="shared" si="43"/>
        <v>3047000</v>
      </c>
      <c r="K69" s="132">
        <f t="shared" si="43"/>
        <v>1623383</v>
      </c>
      <c r="L69" s="131">
        <f t="shared" si="43"/>
        <v>2377000</v>
      </c>
      <c r="M69" s="132">
        <f t="shared" si="43"/>
        <v>28542</v>
      </c>
      <c r="N69" s="131">
        <f t="shared" si="43"/>
        <v>517000</v>
      </c>
      <c r="O69" s="132">
        <f t="shared" si="43"/>
        <v>1042049</v>
      </c>
      <c r="P69" s="131">
        <f t="shared" si="36"/>
        <v>7959000</v>
      </c>
      <c r="Q69" s="132">
        <f t="shared" si="37"/>
        <v>2901068</v>
      </c>
      <c r="R69" s="72">
        <f t="shared" si="38"/>
        <v>-78.24989482541018</v>
      </c>
      <c r="S69" s="73">
        <f t="shared" si="39"/>
        <v>3550.9319599187165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89.326599326599336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32.559685746352415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10472000</v>
      </c>
      <c r="C71" s="118"/>
      <c r="D71" s="118"/>
      <c r="E71" s="118">
        <f>$B71      +$C71      +$D71</f>
        <v>10472000</v>
      </c>
      <c r="F71" s="119">
        <v>10472000</v>
      </c>
      <c r="G71" s="120">
        <v>10472000</v>
      </c>
      <c r="H71" s="119">
        <v>6624000</v>
      </c>
      <c r="I71" s="120"/>
      <c r="J71" s="119">
        <v>3848000</v>
      </c>
      <c r="K71" s="120">
        <v>2202014</v>
      </c>
      <c r="L71" s="119"/>
      <c r="M71" s="120"/>
      <c r="N71" s="119"/>
      <c r="O71" s="120">
        <v>1372292</v>
      </c>
      <c r="P71" s="119">
        <f>$H71      +$J71      +$L71      +$N71</f>
        <v>10472000</v>
      </c>
      <c r="Q71" s="120">
        <f>$I71      +$K71      +$M71      +$O71</f>
        <v>3574306</v>
      </c>
      <c r="R71" s="59">
        <f>IF(($L71      =0),0,((($N71      -$L71      )/$L71      )*100))</f>
        <v>0</v>
      </c>
      <c r="S71" s="60">
        <f>IF(($M71      =0),0,((($O71      -$M71      )/$M71      )*100))</f>
        <v>0</v>
      </c>
      <c r="T71" s="59">
        <f>IF(($E71      =0),0,(($P71      /$E71      )*100))</f>
        <v>100</v>
      </c>
      <c r="U71" s="61">
        <f>IF(($E71      =0),0,(($Q71      /$E71      )*100))</f>
        <v>34.132028265851794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10472000</v>
      </c>
      <c r="C73" s="127">
        <f>SUM(C71:C72)</f>
        <v>0</v>
      </c>
      <c r="D73" s="127"/>
      <c r="E73" s="127">
        <f>$B73      +$C73      +$D73</f>
        <v>10472000</v>
      </c>
      <c r="F73" s="128">
        <f t="shared" ref="F73:O73" si="44">SUM(F71:F72)</f>
        <v>10472000</v>
      </c>
      <c r="G73" s="129">
        <f t="shared" si="44"/>
        <v>10472000</v>
      </c>
      <c r="H73" s="128">
        <f t="shared" si="44"/>
        <v>6624000</v>
      </c>
      <c r="I73" s="129">
        <f t="shared" si="44"/>
        <v>0</v>
      </c>
      <c r="J73" s="128">
        <f t="shared" si="44"/>
        <v>3848000</v>
      </c>
      <c r="K73" s="129">
        <f t="shared" si="44"/>
        <v>2202014</v>
      </c>
      <c r="L73" s="128">
        <f t="shared" si="44"/>
        <v>0</v>
      </c>
      <c r="M73" s="129">
        <f t="shared" si="44"/>
        <v>0</v>
      </c>
      <c r="N73" s="128">
        <f t="shared" si="44"/>
        <v>0</v>
      </c>
      <c r="O73" s="129">
        <f t="shared" si="44"/>
        <v>1372292</v>
      </c>
      <c r="P73" s="128">
        <f>$H73      +$J73      +$L73      +$N73</f>
        <v>10472000</v>
      </c>
      <c r="Q73" s="129">
        <f>$I73      +$K73      +$M73      +$O73</f>
        <v>3574306</v>
      </c>
      <c r="R73" s="68">
        <f>IF(($L73      =0),0,((($N73      -$L73      )/$L73      )*100))</f>
        <v>0</v>
      </c>
      <c r="S73" s="69">
        <f>IF(($M73      =0),0,((($O73      -$M73      )/$M73      )*100))</f>
        <v>0</v>
      </c>
      <c r="T73" s="68">
        <f>IF(($E71      =0),0,(($P71      /$E71      )*100))</f>
        <v>100</v>
      </c>
      <c r="U73" s="70">
        <f>IF($E71   =0,0,($Q71   /$E71 )*100)</f>
        <v>34.132028265851794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10472000</v>
      </c>
      <c r="C74" s="130">
        <f>SUM(C71:C72)</f>
        <v>0</v>
      </c>
      <c r="D74" s="130"/>
      <c r="E74" s="130">
        <f>$B74      +$C74      +$D74</f>
        <v>10472000</v>
      </c>
      <c r="F74" s="131">
        <f t="shared" ref="F74:O74" si="45">SUM(F71:F72)</f>
        <v>10472000</v>
      </c>
      <c r="G74" s="132">
        <f t="shared" si="45"/>
        <v>10472000</v>
      </c>
      <c r="H74" s="131">
        <f t="shared" si="45"/>
        <v>6624000</v>
      </c>
      <c r="I74" s="132">
        <f t="shared" si="45"/>
        <v>0</v>
      </c>
      <c r="J74" s="131">
        <f t="shared" si="45"/>
        <v>3848000</v>
      </c>
      <c r="K74" s="132">
        <f t="shared" si="45"/>
        <v>2202014</v>
      </c>
      <c r="L74" s="131">
        <f t="shared" si="45"/>
        <v>0</v>
      </c>
      <c r="M74" s="132">
        <f t="shared" si="45"/>
        <v>0</v>
      </c>
      <c r="N74" s="131">
        <f t="shared" si="45"/>
        <v>0</v>
      </c>
      <c r="O74" s="132">
        <f t="shared" si="45"/>
        <v>1372292</v>
      </c>
      <c r="P74" s="131">
        <f>$H74      +$J74      +$L74      +$N74</f>
        <v>10472000</v>
      </c>
      <c r="Q74" s="132">
        <f>$I74      +$K74      +$M74      +$O74</f>
        <v>3574306</v>
      </c>
      <c r="R74" s="72">
        <f>IF(($L74      =0),0,((($N74      -$L74      )/$L74      )*100))</f>
        <v>0</v>
      </c>
      <c r="S74" s="73">
        <f>IF(($M74      =0),0,((($O74      -$M74      )/$M74      )*100))</f>
        <v>0</v>
      </c>
      <c r="T74" s="72">
        <f>IF(($E71      =0),0,(($P71      /$E71      )*100))</f>
        <v>100</v>
      </c>
      <c r="U74" s="76">
        <f>IF($E71   =0,0,($Q71   /$E71 )*100)</f>
        <v>34.132028265851794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19382000</v>
      </c>
      <c r="C75" s="130">
        <f>SUM(C9:C16,C19:C25,C28:C31,C34,C37:C41,C44:C54,C57:C60,C63:C67,C71:C72)</f>
        <v>302000</v>
      </c>
      <c r="D75" s="130"/>
      <c r="E75" s="130">
        <f>$B75      +$C75      +$D75</f>
        <v>19684000</v>
      </c>
      <c r="F75" s="131">
        <f t="shared" ref="F75:O75" si="46">SUM(F9:F16,F19:F25,F28:F31,F34,F37:F41,F44:F54,F57:F60,F63:F67,F71:F72)</f>
        <v>19382000</v>
      </c>
      <c r="G75" s="132">
        <f t="shared" si="46"/>
        <v>19382000</v>
      </c>
      <c r="H75" s="131">
        <f t="shared" si="46"/>
        <v>8642000</v>
      </c>
      <c r="I75" s="132">
        <f t="shared" si="46"/>
        <v>207094</v>
      </c>
      <c r="J75" s="131">
        <f t="shared" si="46"/>
        <v>6895000</v>
      </c>
      <c r="K75" s="132">
        <f t="shared" si="46"/>
        <v>3825397</v>
      </c>
      <c r="L75" s="131">
        <f t="shared" si="46"/>
        <v>2377000</v>
      </c>
      <c r="M75" s="132">
        <f t="shared" si="46"/>
        <v>28542</v>
      </c>
      <c r="N75" s="131">
        <f t="shared" si="46"/>
        <v>517000</v>
      </c>
      <c r="O75" s="132">
        <f t="shared" si="46"/>
        <v>2414341</v>
      </c>
      <c r="P75" s="131">
        <f>$H75      +$J75      +$L75      +$N75</f>
        <v>18431000</v>
      </c>
      <c r="Q75" s="132">
        <f>$I75      +$K75      +$M75      +$O75</f>
        <v>6475374</v>
      </c>
      <c r="R75" s="72">
        <f>IF(($L75      =0),0,((($N75      -$L75      )/$L75      )*100))</f>
        <v>-78.24989482541018</v>
      </c>
      <c r="S75" s="73">
        <f>IF(($M75      =0),0,((($O75      -$M75      )/$M75      )*100))</f>
        <v>8358.9061733585586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95.093385615519551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33.409214735321427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145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146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147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148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149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150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151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152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153</v>
      </c>
    </row>
    <row r="118" spans="1:23" x14ac:dyDescent="0.2">
      <c r="A118" s="35" t="s">
        <v>154</v>
      </c>
    </row>
    <row r="119" spans="1:23" x14ac:dyDescent="0.2">
      <c r="A119" s="35" t="s">
        <v>155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156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157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158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EEFFi2qn1O0t535QnBs35aT99wS8ZG6/0POFJnsn+HatelYRYpmkZpVqpYMYyi22Cpro2gWKBvp0KuNkeiC7kw==" saltValue="VMo6f7j5HNPYmaHWgCTpzA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131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3000000</v>
      </c>
      <c r="C10" s="118"/>
      <c r="D10" s="118"/>
      <c r="E10" s="118">
        <f t="shared" ref="E10:E17" si="0">$B10      +$C10      +$D10</f>
        <v>3000000</v>
      </c>
      <c r="F10" s="119">
        <v>3000000</v>
      </c>
      <c r="G10" s="120">
        <v>3000000</v>
      </c>
      <c r="H10" s="119"/>
      <c r="I10" s="120">
        <v>1500405</v>
      </c>
      <c r="J10" s="119"/>
      <c r="K10" s="120">
        <v>4558931</v>
      </c>
      <c r="L10" s="119"/>
      <c r="M10" s="120">
        <v>1821420</v>
      </c>
      <c r="N10" s="119"/>
      <c r="O10" s="120">
        <v>582938</v>
      </c>
      <c r="P10" s="119">
        <f t="shared" ref="P10:P17" si="1">$H10      +$J10      +$L10      +$N10</f>
        <v>0</v>
      </c>
      <c r="Q10" s="120">
        <f t="shared" ref="Q10:Q17" si="2">$I10      +$K10      +$M10      +$O10</f>
        <v>8463694</v>
      </c>
      <c r="R10" s="59">
        <f t="shared" ref="R10:R17" si="3">IF(($L10      =0),0,((($N10      -$L10      )/$L10      )*100))</f>
        <v>0</v>
      </c>
      <c r="S10" s="60">
        <f t="shared" ref="S10:S17" si="4">IF(($M10      =0),0,((($O10      -$M10      )/$M10      )*100))</f>
        <v>-67.995410174479247</v>
      </c>
      <c r="T10" s="59">
        <f t="shared" ref="T10:T17" si="5">IF(($E10      =0),0,(($P10      /$E10      )*100))</f>
        <v>0</v>
      </c>
      <c r="U10" s="61">
        <f t="shared" ref="U10:U17" si="6">IF(($E10      =0),0,(($Q10      /$E10      )*100))</f>
        <v>282.12313333333333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3000000</v>
      </c>
      <c r="C17" s="121">
        <f>SUM(C9:C16)</f>
        <v>0</v>
      </c>
      <c r="D17" s="121"/>
      <c r="E17" s="121">
        <f t="shared" si="0"/>
        <v>3000000</v>
      </c>
      <c r="F17" s="122">
        <f t="shared" ref="F17:O17" si="7">SUM(F9:F16)</f>
        <v>3000000</v>
      </c>
      <c r="G17" s="123">
        <f t="shared" si="7"/>
        <v>3000000</v>
      </c>
      <c r="H17" s="122">
        <f t="shared" si="7"/>
        <v>0</v>
      </c>
      <c r="I17" s="123">
        <f t="shared" si="7"/>
        <v>1500405</v>
      </c>
      <c r="J17" s="122">
        <f t="shared" si="7"/>
        <v>0</v>
      </c>
      <c r="K17" s="123">
        <f t="shared" si="7"/>
        <v>4558931</v>
      </c>
      <c r="L17" s="122">
        <f t="shared" si="7"/>
        <v>0</v>
      </c>
      <c r="M17" s="123">
        <f t="shared" si="7"/>
        <v>1821420</v>
      </c>
      <c r="N17" s="122">
        <f t="shared" si="7"/>
        <v>0</v>
      </c>
      <c r="O17" s="123">
        <f t="shared" si="7"/>
        <v>582938</v>
      </c>
      <c r="P17" s="122">
        <f t="shared" si="1"/>
        <v>0</v>
      </c>
      <c r="Q17" s="123">
        <f t="shared" si="2"/>
        <v>8463694</v>
      </c>
      <c r="R17" s="63">
        <f t="shared" si="3"/>
        <v>0</v>
      </c>
      <c r="S17" s="64">
        <f t="shared" si="4"/>
        <v>-67.995410174479247</v>
      </c>
      <c r="T17" s="63">
        <f>IF((SUM($E9:$E14))=0,0,(P17/(SUM($E9:$E14))*100))</f>
        <v>0</v>
      </c>
      <c r="U17" s="65">
        <f>IF((SUM($E9:$E14))=0,0,(Q17/(SUM($E9:$E14))*100))</f>
        <v>282.12313333333333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/>
      <c r="C34" s="118"/>
      <c r="D34" s="118"/>
      <c r="E34" s="118">
        <f>$B34      +$C34      +$D34</f>
        <v>0</v>
      </c>
      <c r="F34" s="119"/>
      <c r="G34" s="120"/>
      <c r="H34" s="119"/>
      <c r="I34" s="120"/>
      <c r="J34" s="119"/>
      <c r="K34" s="120"/>
      <c r="L34" s="119"/>
      <c r="M34" s="120"/>
      <c r="N34" s="119"/>
      <c r="O34" s="120"/>
      <c r="P34" s="119">
        <f>$H34      +$J34      +$L34      +$N34</f>
        <v>0</v>
      </c>
      <c r="Q34" s="120">
        <f>$I34      +$K34      +$M34      +$O34</f>
        <v>0</v>
      </c>
      <c r="R34" s="59">
        <f>IF(($L34      =0),0,((($N34      -$L34      )/$L34      )*100))</f>
        <v>0</v>
      </c>
      <c r="S34" s="60">
        <f>IF(($M34      =0),0,((($O34      -$M34      )/$M34      )*100))</f>
        <v>0</v>
      </c>
      <c r="T34" s="59">
        <f>IF(($E34      =0),0,(($P34      /$E34      )*100))</f>
        <v>0</v>
      </c>
      <c r="U34" s="61">
        <f>IF(($E34      =0),0,(($Q34      /$E34      )*100))</f>
        <v>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0</v>
      </c>
      <c r="C35" s="121">
        <f>C34</f>
        <v>0</v>
      </c>
      <c r="D35" s="121"/>
      <c r="E35" s="121">
        <f>$B35      +$C35      +$D35</f>
        <v>0</v>
      </c>
      <c r="F35" s="122">
        <f t="shared" ref="F35:O35" si="17">F34</f>
        <v>0</v>
      </c>
      <c r="G35" s="123">
        <f t="shared" si="17"/>
        <v>0</v>
      </c>
      <c r="H35" s="122">
        <f t="shared" si="17"/>
        <v>0</v>
      </c>
      <c r="I35" s="123">
        <f t="shared" si="17"/>
        <v>0</v>
      </c>
      <c r="J35" s="122">
        <f t="shared" si="17"/>
        <v>0</v>
      </c>
      <c r="K35" s="123">
        <f t="shared" si="17"/>
        <v>0</v>
      </c>
      <c r="L35" s="122">
        <f t="shared" si="17"/>
        <v>0</v>
      </c>
      <c r="M35" s="123">
        <f t="shared" si="17"/>
        <v>0</v>
      </c>
      <c r="N35" s="122">
        <f t="shared" si="17"/>
        <v>0</v>
      </c>
      <c r="O35" s="123">
        <f t="shared" si="17"/>
        <v>0</v>
      </c>
      <c r="P35" s="122">
        <f>$H35      +$J35      +$L35      +$N35</f>
        <v>0</v>
      </c>
      <c r="Q35" s="123">
        <f>$I35      +$K35      +$M35      +$O35</f>
        <v>0</v>
      </c>
      <c r="R35" s="63">
        <f>IF(($L35      =0),0,((($N35      -$L35      )/$L35      )*100))</f>
        <v>0</v>
      </c>
      <c r="S35" s="64">
        <f>IF(($M35      =0),0,((($O35      -$M35      )/$M35      )*100))</f>
        <v>0</v>
      </c>
      <c r="T35" s="63">
        <f>IF($E35   =0,0,($P35   /$E35   )*100)</f>
        <v>0</v>
      </c>
      <c r="U35" s="65">
        <f>IF($E35   =0,0,($Q35   /$E35   )*100)</f>
        <v>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>
        <v>4000000</v>
      </c>
      <c r="C40" s="118"/>
      <c r="D40" s="118"/>
      <c r="E40" s="118">
        <f t="shared" si="18"/>
        <v>4000000</v>
      </c>
      <c r="F40" s="119">
        <v>4000000</v>
      </c>
      <c r="G40" s="120">
        <v>1800000</v>
      </c>
      <c r="H40" s="119"/>
      <c r="I40" s="120"/>
      <c r="J40" s="119"/>
      <c r="K40" s="120"/>
      <c r="L40" s="119">
        <v>1760000</v>
      </c>
      <c r="M40" s="120"/>
      <c r="N40" s="119">
        <v>37000</v>
      </c>
      <c r="O40" s="120"/>
      <c r="P40" s="119">
        <f t="shared" si="19"/>
        <v>1797000</v>
      </c>
      <c r="Q40" s="120">
        <f t="shared" si="20"/>
        <v>0</v>
      </c>
      <c r="R40" s="59">
        <f t="shared" si="21"/>
        <v>-97.89772727272728</v>
      </c>
      <c r="S40" s="60">
        <f t="shared" si="22"/>
        <v>0</v>
      </c>
      <c r="T40" s="59">
        <f t="shared" si="23"/>
        <v>44.924999999999997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4000000</v>
      </c>
      <c r="C42" s="121">
        <f>SUM(C37:C41)</f>
        <v>0</v>
      </c>
      <c r="D42" s="121"/>
      <c r="E42" s="121">
        <f t="shared" si="18"/>
        <v>4000000</v>
      </c>
      <c r="F42" s="122">
        <f t="shared" ref="F42:O42" si="25">SUM(F37:F41)</f>
        <v>4000000</v>
      </c>
      <c r="G42" s="123">
        <f t="shared" si="25"/>
        <v>1800000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1760000</v>
      </c>
      <c r="M42" s="123">
        <f t="shared" si="25"/>
        <v>0</v>
      </c>
      <c r="N42" s="122">
        <f t="shared" si="25"/>
        <v>37000</v>
      </c>
      <c r="O42" s="123">
        <f t="shared" si="25"/>
        <v>0</v>
      </c>
      <c r="P42" s="122">
        <f t="shared" si="19"/>
        <v>1797000</v>
      </c>
      <c r="Q42" s="123">
        <f t="shared" si="20"/>
        <v>0</v>
      </c>
      <c r="R42" s="63">
        <f t="shared" si="21"/>
        <v>-97.89772727272728</v>
      </c>
      <c r="S42" s="64">
        <f t="shared" si="22"/>
        <v>0</v>
      </c>
      <c r="T42" s="63">
        <f>IF((+$E37+$E40) =0,0,(P42   /(+$E37+$E40) )*100)</f>
        <v>44.924999999999997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10000000</v>
      </c>
      <c r="C53" s="118"/>
      <c r="D53" s="118"/>
      <c r="E53" s="118">
        <f t="shared" si="26"/>
        <v>10000000</v>
      </c>
      <c r="F53" s="119">
        <v>10000000</v>
      </c>
      <c r="G53" s="120">
        <v>8000000</v>
      </c>
      <c r="H53" s="119">
        <v>5000000</v>
      </c>
      <c r="I53" s="120"/>
      <c r="J53" s="119"/>
      <c r="K53" s="120"/>
      <c r="L53" s="119">
        <v>1479000</v>
      </c>
      <c r="M53" s="120">
        <v>3169593</v>
      </c>
      <c r="N53" s="119"/>
      <c r="O53" s="120">
        <v>225386</v>
      </c>
      <c r="P53" s="119">
        <f t="shared" si="27"/>
        <v>6479000</v>
      </c>
      <c r="Q53" s="120">
        <f t="shared" si="28"/>
        <v>3394979</v>
      </c>
      <c r="R53" s="59">
        <f t="shared" si="29"/>
        <v>-100</v>
      </c>
      <c r="S53" s="60">
        <f t="shared" si="30"/>
        <v>-92.889118571374937</v>
      </c>
      <c r="T53" s="59">
        <f t="shared" si="31"/>
        <v>64.790000000000006</v>
      </c>
      <c r="U53" s="61">
        <f t="shared" si="32"/>
        <v>33.94979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10000000</v>
      </c>
      <c r="C55" s="121">
        <f>SUM(C44:C54)</f>
        <v>0</v>
      </c>
      <c r="D55" s="121"/>
      <c r="E55" s="121">
        <f t="shared" si="26"/>
        <v>10000000</v>
      </c>
      <c r="F55" s="122">
        <f t="shared" ref="F55:O55" si="33">SUM(F44:F54)</f>
        <v>10000000</v>
      </c>
      <c r="G55" s="123">
        <f t="shared" si="33"/>
        <v>8000000</v>
      </c>
      <c r="H55" s="122">
        <f t="shared" si="33"/>
        <v>5000000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1479000</v>
      </c>
      <c r="M55" s="123">
        <f t="shared" si="33"/>
        <v>3169593</v>
      </c>
      <c r="N55" s="122">
        <f t="shared" si="33"/>
        <v>0</v>
      </c>
      <c r="O55" s="123">
        <f t="shared" si="33"/>
        <v>225386</v>
      </c>
      <c r="P55" s="122">
        <f t="shared" si="27"/>
        <v>6479000</v>
      </c>
      <c r="Q55" s="123">
        <f t="shared" si="28"/>
        <v>3394979</v>
      </c>
      <c r="R55" s="63">
        <f t="shared" si="29"/>
        <v>-100</v>
      </c>
      <c r="S55" s="64">
        <f t="shared" si="30"/>
        <v>-92.889118571374937</v>
      </c>
      <c r="T55" s="63">
        <f>IF((+$E45+$E47+$E49+$E50+$E53) =0,0,(P55   /(+$E45+$E47+$E49+$E50+$E53) )*100)</f>
        <v>64.790000000000006</v>
      </c>
      <c r="U55" s="65">
        <f>IF((+$E45+$E47+$E49+$E50+$E53) =0,0,(Q55   /(+$E45+$E47+$E49+$E50+$E53) )*100)</f>
        <v>33.94979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17000000</v>
      </c>
      <c r="C69" s="130">
        <f>SUM(C9:C16,C19:C25,C28:C31,C34,C37:C41,C44:C54,C57:C60,C63:C67)</f>
        <v>0</v>
      </c>
      <c r="D69" s="130"/>
      <c r="E69" s="130">
        <f t="shared" si="35"/>
        <v>17000000</v>
      </c>
      <c r="F69" s="131">
        <f t="shared" ref="F69:O69" si="43">SUM(F9:F16,F19:F25,F28:F31,F34,F37:F41,F44:F54,F57:F60,F63:F67)</f>
        <v>17000000</v>
      </c>
      <c r="G69" s="132">
        <f t="shared" si="43"/>
        <v>12800000</v>
      </c>
      <c r="H69" s="131">
        <f t="shared" si="43"/>
        <v>5000000</v>
      </c>
      <c r="I69" s="132">
        <f t="shared" si="43"/>
        <v>1500405</v>
      </c>
      <c r="J69" s="131">
        <f t="shared" si="43"/>
        <v>0</v>
      </c>
      <c r="K69" s="132">
        <f t="shared" si="43"/>
        <v>4558931</v>
      </c>
      <c r="L69" s="131">
        <f t="shared" si="43"/>
        <v>3239000</v>
      </c>
      <c r="M69" s="132">
        <f t="shared" si="43"/>
        <v>4991013</v>
      </c>
      <c r="N69" s="131">
        <f t="shared" si="43"/>
        <v>37000</v>
      </c>
      <c r="O69" s="132">
        <f t="shared" si="43"/>
        <v>808324</v>
      </c>
      <c r="P69" s="131">
        <f t="shared" si="36"/>
        <v>8276000</v>
      </c>
      <c r="Q69" s="132">
        <f t="shared" si="37"/>
        <v>11858673</v>
      </c>
      <c r="R69" s="72">
        <f t="shared" si="38"/>
        <v>-98.857672121025004</v>
      </c>
      <c r="S69" s="73">
        <f t="shared" si="39"/>
        <v>-83.804410046617789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48.682352941176468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69.756900000000002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19013000</v>
      </c>
      <c r="C71" s="118"/>
      <c r="D71" s="118"/>
      <c r="E71" s="118">
        <f>$B71      +$C71      +$D71</f>
        <v>19013000</v>
      </c>
      <c r="F71" s="119">
        <v>19013000</v>
      </c>
      <c r="G71" s="120">
        <v>17013000</v>
      </c>
      <c r="H71" s="119">
        <v>2250000</v>
      </c>
      <c r="I71" s="120">
        <v>3030472</v>
      </c>
      <c r="J71" s="119">
        <v>3731000</v>
      </c>
      <c r="K71" s="120">
        <v>5851210</v>
      </c>
      <c r="L71" s="119">
        <v>960000</v>
      </c>
      <c r="M71" s="120">
        <v>736125</v>
      </c>
      <c r="N71" s="119"/>
      <c r="O71" s="120">
        <v>511903</v>
      </c>
      <c r="P71" s="119">
        <f>$H71      +$J71      +$L71      +$N71</f>
        <v>6941000</v>
      </c>
      <c r="Q71" s="120">
        <f>$I71      +$K71      +$M71      +$O71</f>
        <v>10129710</v>
      </c>
      <c r="R71" s="59">
        <f>IF(($L71      =0),0,((($N71      -$L71      )/$L71      )*100))</f>
        <v>-100</v>
      </c>
      <c r="S71" s="60">
        <f>IF(($M71      =0),0,((($O71      -$M71      )/$M71      )*100))</f>
        <v>-30.459772457123453</v>
      </c>
      <c r="T71" s="59">
        <f>IF(($E71      =0),0,(($P71      /$E71      )*100))</f>
        <v>36.506600746857416</v>
      </c>
      <c r="U71" s="61">
        <f>IF(($E71      =0),0,(($Q71      /$E71      )*100))</f>
        <v>53.277809919528742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19013000</v>
      </c>
      <c r="C73" s="127">
        <f>SUM(C71:C72)</f>
        <v>0</v>
      </c>
      <c r="D73" s="127"/>
      <c r="E73" s="127">
        <f>$B73      +$C73      +$D73</f>
        <v>19013000</v>
      </c>
      <c r="F73" s="128">
        <f t="shared" ref="F73:O73" si="44">SUM(F71:F72)</f>
        <v>19013000</v>
      </c>
      <c r="G73" s="129">
        <f t="shared" si="44"/>
        <v>17013000</v>
      </c>
      <c r="H73" s="128">
        <f t="shared" si="44"/>
        <v>2250000</v>
      </c>
      <c r="I73" s="129">
        <f t="shared" si="44"/>
        <v>3030472</v>
      </c>
      <c r="J73" s="128">
        <f t="shared" si="44"/>
        <v>3731000</v>
      </c>
      <c r="K73" s="129">
        <f t="shared" si="44"/>
        <v>5851210</v>
      </c>
      <c r="L73" s="128">
        <f t="shared" si="44"/>
        <v>960000</v>
      </c>
      <c r="M73" s="129">
        <f t="shared" si="44"/>
        <v>736125</v>
      </c>
      <c r="N73" s="128">
        <f t="shared" si="44"/>
        <v>0</v>
      </c>
      <c r="O73" s="129">
        <f t="shared" si="44"/>
        <v>511903</v>
      </c>
      <c r="P73" s="128">
        <f>$H73      +$J73      +$L73      +$N73</f>
        <v>6941000</v>
      </c>
      <c r="Q73" s="129">
        <f>$I73      +$K73      +$M73      +$O73</f>
        <v>10129710</v>
      </c>
      <c r="R73" s="68">
        <f>IF(($L73      =0),0,((($N73      -$L73      )/$L73      )*100))</f>
        <v>-100</v>
      </c>
      <c r="S73" s="69">
        <f>IF(($M73      =0),0,((($O73      -$M73      )/$M73      )*100))</f>
        <v>-30.459772457123453</v>
      </c>
      <c r="T73" s="68">
        <f>IF(($E71      =0),0,(($P71      /$E71      )*100))</f>
        <v>36.506600746857416</v>
      </c>
      <c r="U73" s="70">
        <f>IF($E71   =0,0,($Q71   /$E71 )*100)</f>
        <v>53.277809919528742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19013000</v>
      </c>
      <c r="C74" s="130">
        <f>SUM(C71:C72)</f>
        <v>0</v>
      </c>
      <c r="D74" s="130"/>
      <c r="E74" s="130">
        <f>$B74      +$C74      +$D74</f>
        <v>19013000</v>
      </c>
      <c r="F74" s="131">
        <f t="shared" ref="F74:O74" si="45">SUM(F71:F72)</f>
        <v>19013000</v>
      </c>
      <c r="G74" s="132">
        <f t="shared" si="45"/>
        <v>17013000</v>
      </c>
      <c r="H74" s="131">
        <f t="shared" si="45"/>
        <v>2250000</v>
      </c>
      <c r="I74" s="132">
        <f t="shared" si="45"/>
        <v>3030472</v>
      </c>
      <c r="J74" s="131">
        <f t="shared" si="45"/>
        <v>3731000</v>
      </c>
      <c r="K74" s="132">
        <f t="shared" si="45"/>
        <v>5851210</v>
      </c>
      <c r="L74" s="131">
        <f t="shared" si="45"/>
        <v>960000</v>
      </c>
      <c r="M74" s="132">
        <f t="shared" si="45"/>
        <v>736125</v>
      </c>
      <c r="N74" s="131">
        <f t="shared" si="45"/>
        <v>0</v>
      </c>
      <c r="O74" s="132">
        <f t="shared" si="45"/>
        <v>511903</v>
      </c>
      <c r="P74" s="131">
        <f>$H74      +$J74      +$L74      +$N74</f>
        <v>6941000</v>
      </c>
      <c r="Q74" s="132">
        <f>$I74      +$K74      +$M74      +$O74</f>
        <v>10129710</v>
      </c>
      <c r="R74" s="72">
        <f>IF(($L74      =0),0,((($N74      -$L74      )/$L74      )*100))</f>
        <v>-100</v>
      </c>
      <c r="S74" s="73">
        <f>IF(($M74      =0),0,((($O74      -$M74      )/$M74      )*100))</f>
        <v>-30.459772457123453</v>
      </c>
      <c r="T74" s="72">
        <f>IF(($E71      =0),0,(($P71      /$E71      )*100))</f>
        <v>36.506600746857416</v>
      </c>
      <c r="U74" s="76">
        <f>IF($E71   =0,0,($Q71   /$E71 )*100)</f>
        <v>53.277809919528742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36013000</v>
      </c>
      <c r="C75" s="130">
        <f>SUM(C9:C16,C19:C25,C28:C31,C34,C37:C41,C44:C54,C57:C60,C63:C67,C71:C72)</f>
        <v>0</v>
      </c>
      <c r="D75" s="130"/>
      <c r="E75" s="130">
        <f>$B75      +$C75      +$D75</f>
        <v>36013000</v>
      </c>
      <c r="F75" s="131">
        <f t="shared" ref="F75:O75" si="46">SUM(F9:F16,F19:F25,F28:F31,F34,F37:F41,F44:F54,F57:F60,F63:F67,F71:F72)</f>
        <v>36013000</v>
      </c>
      <c r="G75" s="132">
        <f t="shared" si="46"/>
        <v>29813000</v>
      </c>
      <c r="H75" s="131">
        <f t="shared" si="46"/>
        <v>7250000</v>
      </c>
      <c r="I75" s="132">
        <f t="shared" si="46"/>
        <v>4530877</v>
      </c>
      <c r="J75" s="131">
        <f t="shared" si="46"/>
        <v>3731000</v>
      </c>
      <c r="K75" s="132">
        <f t="shared" si="46"/>
        <v>10410141</v>
      </c>
      <c r="L75" s="131">
        <f t="shared" si="46"/>
        <v>4199000</v>
      </c>
      <c r="M75" s="132">
        <f t="shared" si="46"/>
        <v>5727138</v>
      </c>
      <c r="N75" s="131">
        <f t="shared" si="46"/>
        <v>37000</v>
      </c>
      <c r="O75" s="132">
        <f t="shared" si="46"/>
        <v>1320227</v>
      </c>
      <c r="P75" s="131">
        <f>$H75      +$J75      +$L75      +$N75</f>
        <v>15217000</v>
      </c>
      <c r="Q75" s="132">
        <f>$I75      +$K75      +$M75      +$O75</f>
        <v>21988383</v>
      </c>
      <c r="R75" s="72">
        <f>IF(($L75      =0),0,((($N75      -$L75      )/$L75      )*100))</f>
        <v>-99.11883781852822</v>
      </c>
      <c r="S75" s="73">
        <f>IF(($M75      =0),0,((($O75      -$M75      )/$M75      )*100))</f>
        <v>-76.947875186524229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42.254185988393075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61.056793380168273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145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146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147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148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149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150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151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152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153</v>
      </c>
    </row>
    <row r="118" spans="1:23" x14ac:dyDescent="0.2">
      <c r="A118" s="35" t="s">
        <v>154</v>
      </c>
    </row>
    <row r="119" spans="1:23" x14ac:dyDescent="0.2">
      <c r="A119" s="35" t="s">
        <v>155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156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157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158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h3tOZMgdDc9OmHpjQlKFA8C8/QNPIdGfNhuTrcqjJYovBY6LnD22g6IMxiXg1WvHbl7QptWnS0UkO0EyAn4pJA==" saltValue="3xWf1r9ksWEpPZv+YNZJMg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132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3000000</v>
      </c>
      <c r="C10" s="118"/>
      <c r="D10" s="118"/>
      <c r="E10" s="118">
        <f t="shared" ref="E10:E17" si="0">$B10      +$C10      +$D10</f>
        <v>3000000</v>
      </c>
      <c r="F10" s="119">
        <v>3000000</v>
      </c>
      <c r="G10" s="120">
        <v>3000000</v>
      </c>
      <c r="H10" s="119">
        <v>1088000</v>
      </c>
      <c r="I10" s="120"/>
      <c r="J10" s="119">
        <v>524000</v>
      </c>
      <c r="K10" s="120"/>
      <c r="L10" s="119">
        <v>773000</v>
      </c>
      <c r="M10" s="120"/>
      <c r="N10" s="119">
        <v>262000</v>
      </c>
      <c r="O10" s="120">
        <v>1387278</v>
      </c>
      <c r="P10" s="119">
        <f t="shared" ref="P10:P17" si="1">$H10      +$J10      +$L10      +$N10</f>
        <v>2647000</v>
      </c>
      <c r="Q10" s="120">
        <f t="shared" ref="Q10:Q17" si="2">$I10      +$K10      +$M10      +$O10</f>
        <v>1387278</v>
      </c>
      <c r="R10" s="59">
        <f t="shared" ref="R10:R17" si="3">IF(($L10      =0),0,((($N10      -$L10      )/$L10      )*100))</f>
        <v>-66.10608020698578</v>
      </c>
      <c r="S10" s="60">
        <f t="shared" ref="S10:S17" si="4">IF(($M10      =0),0,((($O10      -$M10      )/$M10      )*100))</f>
        <v>0</v>
      </c>
      <c r="T10" s="59">
        <f t="shared" ref="T10:T17" si="5">IF(($E10      =0),0,(($P10      /$E10      )*100))</f>
        <v>88.233333333333334</v>
      </c>
      <c r="U10" s="61">
        <f t="shared" ref="U10:U17" si="6">IF(($E10      =0),0,(($Q10      /$E10      )*100))</f>
        <v>46.242600000000003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3000000</v>
      </c>
      <c r="C17" s="121">
        <f>SUM(C9:C16)</f>
        <v>0</v>
      </c>
      <c r="D17" s="121"/>
      <c r="E17" s="121">
        <f t="shared" si="0"/>
        <v>3000000</v>
      </c>
      <c r="F17" s="122">
        <f t="shared" ref="F17:O17" si="7">SUM(F9:F16)</f>
        <v>3000000</v>
      </c>
      <c r="G17" s="123">
        <f t="shared" si="7"/>
        <v>3000000</v>
      </c>
      <c r="H17" s="122">
        <f t="shared" si="7"/>
        <v>1088000</v>
      </c>
      <c r="I17" s="123">
        <f t="shared" si="7"/>
        <v>0</v>
      </c>
      <c r="J17" s="122">
        <f t="shared" si="7"/>
        <v>524000</v>
      </c>
      <c r="K17" s="123">
        <f t="shared" si="7"/>
        <v>0</v>
      </c>
      <c r="L17" s="122">
        <f t="shared" si="7"/>
        <v>773000</v>
      </c>
      <c r="M17" s="123">
        <f t="shared" si="7"/>
        <v>0</v>
      </c>
      <c r="N17" s="122">
        <f t="shared" si="7"/>
        <v>262000</v>
      </c>
      <c r="O17" s="123">
        <f t="shared" si="7"/>
        <v>1387278</v>
      </c>
      <c r="P17" s="122">
        <f t="shared" si="1"/>
        <v>2647000</v>
      </c>
      <c r="Q17" s="123">
        <f t="shared" si="2"/>
        <v>1387278</v>
      </c>
      <c r="R17" s="63">
        <f t="shared" si="3"/>
        <v>-66.10608020698578</v>
      </c>
      <c r="S17" s="64">
        <f t="shared" si="4"/>
        <v>0</v>
      </c>
      <c r="T17" s="63">
        <f>IF((SUM($E9:$E14))=0,0,(P17/(SUM($E9:$E14))*100))</f>
        <v>88.233333333333334</v>
      </c>
      <c r="U17" s="65">
        <f>IF((SUM($E9:$E14))=0,0,(Q17/(SUM($E9:$E14))*100))</f>
        <v>46.242600000000003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1303000</v>
      </c>
      <c r="C34" s="118"/>
      <c r="D34" s="118"/>
      <c r="E34" s="118">
        <f>$B34      +$C34      +$D34</f>
        <v>1303000</v>
      </c>
      <c r="F34" s="119">
        <v>1303000</v>
      </c>
      <c r="G34" s="120">
        <v>1303000</v>
      </c>
      <c r="H34" s="119">
        <v>325000</v>
      </c>
      <c r="I34" s="120"/>
      <c r="J34" s="119">
        <v>346000</v>
      </c>
      <c r="K34" s="120"/>
      <c r="L34" s="119"/>
      <c r="M34" s="120"/>
      <c r="N34" s="119"/>
      <c r="O34" s="120">
        <v>392000</v>
      </c>
      <c r="P34" s="119">
        <f>$H34      +$J34      +$L34      +$N34</f>
        <v>671000</v>
      </c>
      <c r="Q34" s="120">
        <f>$I34      +$K34      +$M34      +$O34</f>
        <v>392000</v>
      </c>
      <c r="R34" s="59">
        <f>IF(($L34      =0),0,((($N34      -$L34      )/$L34      )*100))</f>
        <v>0</v>
      </c>
      <c r="S34" s="60">
        <f>IF(($M34      =0),0,((($O34      -$M34      )/$M34      )*100))</f>
        <v>0</v>
      </c>
      <c r="T34" s="59">
        <f>IF(($E34      =0),0,(($P34      /$E34      )*100))</f>
        <v>51.496546431312353</v>
      </c>
      <c r="U34" s="61">
        <f>IF(($E34      =0),0,(($Q34      /$E34      )*100))</f>
        <v>30.084420567920183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1303000</v>
      </c>
      <c r="C35" s="121">
        <f>C34</f>
        <v>0</v>
      </c>
      <c r="D35" s="121"/>
      <c r="E35" s="121">
        <f>$B35      +$C35      +$D35</f>
        <v>1303000</v>
      </c>
      <c r="F35" s="122">
        <f t="shared" ref="F35:O35" si="17">F34</f>
        <v>1303000</v>
      </c>
      <c r="G35" s="123">
        <f t="shared" si="17"/>
        <v>1303000</v>
      </c>
      <c r="H35" s="122">
        <f t="shared" si="17"/>
        <v>325000</v>
      </c>
      <c r="I35" s="123">
        <f t="shared" si="17"/>
        <v>0</v>
      </c>
      <c r="J35" s="122">
        <f t="shared" si="17"/>
        <v>346000</v>
      </c>
      <c r="K35" s="123">
        <f t="shared" si="17"/>
        <v>0</v>
      </c>
      <c r="L35" s="122">
        <f t="shared" si="17"/>
        <v>0</v>
      </c>
      <c r="M35" s="123">
        <f t="shared" si="17"/>
        <v>0</v>
      </c>
      <c r="N35" s="122">
        <f t="shared" si="17"/>
        <v>0</v>
      </c>
      <c r="O35" s="123">
        <f t="shared" si="17"/>
        <v>392000</v>
      </c>
      <c r="P35" s="122">
        <f>$H35      +$J35      +$L35      +$N35</f>
        <v>671000</v>
      </c>
      <c r="Q35" s="123">
        <f>$I35      +$K35      +$M35      +$O35</f>
        <v>392000</v>
      </c>
      <c r="R35" s="63">
        <f>IF(($L35      =0),0,((($N35      -$L35      )/$L35      )*100))</f>
        <v>0</v>
      </c>
      <c r="S35" s="64">
        <f>IF(($M35      =0),0,((($O35      -$M35      )/$M35      )*100))</f>
        <v>0</v>
      </c>
      <c r="T35" s="63">
        <f>IF($E35   =0,0,($P35   /$E35   )*100)</f>
        <v>51.496546431312353</v>
      </c>
      <c r="U35" s="65">
        <f>IF($E35   =0,0,($Q35   /$E35   )*100)</f>
        <v>30.084420567920183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3197000</v>
      </c>
      <c r="C38" s="118"/>
      <c r="D38" s="118"/>
      <c r="E38" s="118">
        <f t="shared" si="18"/>
        <v>3197000</v>
      </c>
      <c r="F38" s="119">
        <v>3197000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3197000</v>
      </c>
      <c r="C42" s="121">
        <f>SUM(C37:C41)</f>
        <v>0</v>
      </c>
      <c r="D42" s="121"/>
      <c r="E42" s="121">
        <f t="shared" si="18"/>
        <v>3197000</v>
      </c>
      <c r="F42" s="122">
        <f t="shared" ref="F42:O42" si="25">SUM(F37:F41)</f>
        <v>3197000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>
        <v>1913000</v>
      </c>
      <c r="C46" s="118"/>
      <c r="D46" s="118"/>
      <c r="E46" s="118">
        <f t="shared" si="26"/>
        <v>1913000</v>
      </c>
      <c r="F46" s="119">
        <v>1913000</v>
      </c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11000000</v>
      </c>
      <c r="C53" s="118"/>
      <c r="D53" s="118"/>
      <c r="E53" s="118">
        <f t="shared" si="26"/>
        <v>11000000</v>
      </c>
      <c r="F53" s="119">
        <v>11000000</v>
      </c>
      <c r="G53" s="120">
        <v>8800000</v>
      </c>
      <c r="H53" s="119"/>
      <c r="I53" s="120"/>
      <c r="J53" s="119"/>
      <c r="K53" s="120"/>
      <c r="L53" s="119">
        <v>4452000</v>
      </c>
      <c r="M53" s="120"/>
      <c r="N53" s="119"/>
      <c r="O53" s="120">
        <v>17562869</v>
      </c>
      <c r="P53" s="119">
        <f t="shared" si="27"/>
        <v>4452000</v>
      </c>
      <c r="Q53" s="120">
        <f t="shared" si="28"/>
        <v>17562869</v>
      </c>
      <c r="R53" s="59">
        <f t="shared" si="29"/>
        <v>-100</v>
      </c>
      <c r="S53" s="60">
        <f t="shared" si="30"/>
        <v>0</v>
      </c>
      <c r="T53" s="59">
        <f t="shared" si="31"/>
        <v>40.472727272727269</v>
      </c>
      <c r="U53" s="61">
        <f t="shared" si="32"/>
        <v>159.66244545454546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>
        <v>30000000</v>
      </c>
      <c r="C54" s="118"/>
      <c r="D54" s="118"/>
      <c r="E54" s="118">
        <f t="shared" si="26"/>
        <v>30000000</v>
      </c>
      <c r="F54" s="119">
        <v>30000000</v>
      </c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42913000</v>
      </c>
      <c r="C55" s="121">
        <f>SUM(C44:C54)</f>
        <v>0</v>
      </c>
      <c r="D55" s="121"/>
      <c r="E55" s="121">
        <f t="shared" si="26"/>
        <v>42913000</v>
      </c>
      <c r="F55" s="122">
        <f t="shared" ref="F55:O55" si="33">SUM(F44:F54)</f>
        <v>42913000</v>
      </c>
      <c r="G55" s="123">
        <f t="shared" si="33"/>
        <v>8800000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4452000</v>
      </c>
      <c r="M55" s="123">
        <f t="shared" si="33"/>
        <v>0</v>
      </c>
      <c r="N55" s="122">
        <f t="shared" si="33"/>
        <v>0</v>
      </c>
      <c r="O55" s="123">
        <f t="shared" si="33"/>
        <v>17562869</v>
      </c>
      <c r="P55" s="122">
        <f t="shared" si="27"/>
        <v>4452000</v>
      </c>
      <c r="Q55" s="123">
        <f t="shared" si="28"/>
        <v>17562869</v>
      </c>
      <c r="R55" s="63">
        <f t="shared" si="29"/>
        <v>-100</v>
      </c>
      <c r="S55" s="64">
        <f t="shared" si="30"/>
        <v>0</v>
      </c>
      <c r="T55" s="63">
        <f>IF((+$E45+$E47+$E49+$E50+$E53) =0,0,(P55   /(+$E45+$E47+$E49+$E50+$E53) )*100)</f>
        <v>40.472727272727269</v>
      </c>
      <c r="U55" s="65">
        <f>IF((+$E45+$E47+$E49+$E50+$E53) =0,0,(Q55   /(+$E45+$E47+$E49+$E50+$E53) )*100)</f>
        <v>159.66244545454546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50413000</v>
      </c>
      <c r="C69" s="130">
        <f>SUM(C9:C16,C19:C25,C28:C31,C34,C37:C41,C44:C54,C57:C60,C63:C67)</f>
        <v>0</v>
      </c>
      <c r="D69" s="130"/>
      <c r="E69" s="130">
        <f t="shared" si="35"/>
        <v>50413000</v>
      </c>
      <c r="F69" s="131">
        <f t="shared" ref="F69:O69" si="43">SUM(F9:F16,F19:F25,F28:F31,F34,F37:F41,F44:F54,F57:F60,F63:F67)</f>
        <v>50413000</v>
      </c>
      <c r="G69" s="132">
        <f t="shared" si="43"/>
        <v>13103000</v>
      </c>
      <c r="H69" s="131">
        <f t="shared" si="43"/>
        <v>1413000</v>
      </c>
      <c r="I69" s="132">
        <f t="shared" si="43"/>
        <v>0</v>
      </c>
      <c r="J69" s="131">
        <f t="shared" si="43"/>
        <v>870000</v>
      </c>
      <c r="K69" s="132">
        <f t="shared" si="43"/>
        <v>0</v>
      </c>
      <c r="L69" s="131">
        <f t="shared" si="43"/>
        <v>5225000</v>
      </c>
      <c r="M69" s="132">
        <f t="shared" si="43"/>
        <v>0</v>
      </c>
      <c r="N69" s="131">
        <f t="shared" si="43"/>
        <v>262000</v>
      </c>
      <c r="O69" s="132">
        <f t="shared" si="43"/>
        <v>19342147</v>
      </c>
      <c r="P69" s="131">
        <f t="shared" si="36"/>
        <v>7770000</v>
      </c>
      <c r="Q69" s="132">
        <f t="shared" si="37"/>
        <v>19342147</v>
      </c>
      <c r="R69" s="72">
        <f t="shared" si="38"/>
        <v>-94.985645933014354</v>
      </c>
      <c r="S69" s="73">
        <f t="shared" si="39"/>
        <v>0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50.774357969025687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126.39447820688754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19287000</v>
      </c>
      <c r="C71" s="118"/>
      <c r="D71" s="118"/>
      <c r="E71" s="118">
        <f>$B71      +$C71      +$D71</f>
        <v>19287000</v>
      </c>
      <c r="F71" s="119">
        <v>19287000</v>
      </c>
      <c r="G71" s="120">
        <v>14287000</v>
      </c>
      <c r="H71" s="119"/>
      <c r="I71" s="120"/>
      <c r="J71" s="119">
        <v>5467000</v>
      </c>
      <c r="K71" s="120"/>
      <c r="L71" s="119">
        <v>2825000</v>
      </c>
      <c r="M71" s="120"/>
      <c r="N71" s="119">
        <v>5994000</v>
      </c>
      <c r="O71" s="120">
        <v>7511270</v>
      </c>
      <c r="P71" s="119">
        <f>$H71      +$J71      +$L71      +$N71</f>
        <v>14286000</v>
      </c>
      <c r="Q71" s="120">
        <f>$I71      +$K71      +$M71      +$O71</f>
        <v>7511270</v>
      </c>
      <c r="R71" s="59">
        <f>IF(($L71      =0),0,((($N71      -$L71      )/$L71      )*100))</f>
        <v>112.17699115044249</v>
      </c>
      <c r="S71" s="60">
        <f>IF(($M71      =0),0,((($O71      -$M71      )/$M71      )*100))</f>
        <v>0</v>
      </c>
      <c r="T71" s="59">
        <f>IF(($E71      =0),0,(($P71      /$E71      )*100))</f>
        <v>74.070617514387919</v>
      </c>
      <c r="U71" s="61">
        <f>IF(($E71      =0),0,(($Q71      /$E71      )*100))</f>
        <v>38.944729610618552</v>
      </c>
      <c r="V71" s="119">
        <v>1779000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19287000</v>
      </c>
      <c r="C73" s="127">
        <f>SUM(C71:C72)</f>
        <v>0</v>
      </c>
      <c r="D73" s="127"/>
      <c r="E73" s="127">
        <f>$B73      +$C73      +$D73</f>
        <v>19287000</v>
      </c>
      <c r="F73" s="128">
        <f t="shared" ref="F73:O73" si="44">SUM(F71:F72)</f>
        <v>19287000</v>
      </c>
      <c r="G73" s="129">
        <f t="shared" si="44"/>
        <v>14287000</v>
      </c>
      <c r="H73" s="128">
        <f t="shared" si="44"/>
        <v>0</v>
      </c>
      <c r="I73" s="129">
        <f t="shared" si="44"/>
        <v>0</v>
      </c>
      <c r="J73" s="128">
        <f t="shared" si="44"/>
        <v>5467000</v>
      </c>
      <c r="K73" s="129">
        <f t="shared" si="44"/>
        <v>0</v>
      </c>
      <c r="L73" s="128">
        <f t="shared" si="44"/>
        <v>2825000</v>
      </c>
      <c r="M73" s="129">
        <f t="shared" si="44"/>
        <v>0</v>
      </c>
      <c r="N73" s="128">
        <f t="shared" si="44"/>
        <v>5994000</v>
      </c>
      <c r="O73" s="129">
        <f t="shared" si="44"/>
        <v>7511270</v>
      </c>
      <c r="P73" s="128">
        <f>$H73      +$J73      +$L73      +$N73</f>
        <v>14286000</v>
      </c>
      <c r="Q73" s="129">
        <f>$I73      +$K73      +$M73      +$O73</f>
        <v>7511270</v>
      </c>
      <c r="R73" s="68">
        <f>IF(($L73      =0),0,((($N73      -$L73      )/$L73      )*100))</f>
        <v>112.17699115044249</v>
      </c>
      <c r="S73" s="69">
        <f>IF(($M73      =0),0,((($O73      -$M73      )/$M73      )*100))</f>
        <v>0</v>
      </c>
      <c r="T73" s="68">
        <f>IF(($E71      =0),0,(($P71      /$E71      )*100))</f>
        <v>74.070617514387919</v>
      </c>
      <c r="U73" s="70">
        <f>IF($E71   =0,0,($Q71   /$E71 )*100)</f>
        <v>38.944729610618552</v>
      </c>
      <c r="V73" s="128">
        <f>SUM(V71:V72)</f>
        <v>1779000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19287000</v>
      </c>
      <c r="C74" s="130">
        <f>SUM(C71:C72)</f>
        <v>0</v>
      </c>
      <c r="D74" s="130"/>
      <c r="E74" s="130">
        <f>$B74      +$C74      +$D74</f>
        <v>19287000</v>
      </c>
      <c r="F74" s="131">
        <f t="shared" ref="F74:O74" si="45">SUM(F71:F72)</f>
        <v>19287000</v>
      </c>
      <c r="G74" s="132">
        <f t="shared" si="45"/>
        <v>14287000</v>
      </c>
      <c r="H74" s="131">
        <f t="shared" si="45"/>
        <v>0</v>
      </c>
      <c r="I74" s="132">
        <f t="shared" si="45"/>
        <v>0</v>
      </c>
      <c r="J74" s="131">
        <f t="shared" si="45"/>
        <v>5467000</v>
      </c>
      <c r="K74" s="132">
        <f t="shared" si="45"/>
        <v>0</v>
      </c>
      <c r="L74" s="131">
        <f t="shared" si="45"/>
        <v>2825000</v>
      </c>
      <c r="M74" s="132">
        <f t="shared" si="45"/>
        <v>0</v>
      </c>
      <c r="N74" s="131">
        <f t="shared" si="45"/>
        <v>5994000</v>
      </c>
      <c r="O74" s="132">
        <f t="shared" si="45"/>
        <v>7511270</v>
      </c>
      <c r="P74" s="131">
        <f>$H74      +$J74      +$L74      +$N74</f>
        <v>14286000</v>
      </c>
      <c r="Q74" s="132">
        <f>$I74      +$K74      +$M74      +$O74</f>
        <v>7511270</v>
      </c>
      <c r="R74" s="72">
        <f>IF(($L74      =0),0,((($N74      -$L74      )/$L74      )*100))</f>
        <v>112.17699115044249</v>
      </c>
      <c r="S74" s="73">
        <f>IF(($M74      =0),0,((($O74      -$M74      )/$M74      )*100))</f>
        <v>0</v>
      </c>
      <c r="T74" s="72">
        <f>IF(($E71      =0),0,(($P71      /$E71      )*100))</f>
        <v>74.070617514387919</v>
      </c>
      <c r="U74" s="76">
        <f>IF($E71   =0,0,($Q71   /$E71 )*100)</f>
        <v>38.944729610618552</v>
      </c>
      <c r="V74" s="131">
        <f>SUM(V71:V72)</f>
        <v>1779000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69700000</v>
      </c>
      <c r="C75" s="130">
        <f>SUM(C9:C16,C19:C25,C28:C31,C34,C37:C41,C44:C54,C57:C60,C63:C67,C71:C72)</f>
        <v>0</v>
      </c>
      <c r="D75" s="130"/>
      <c r="E75" s="130">
        <f>$B75      +$C75      +$D75</f>
        <v>69700000</v>
      </c>
      <c r="F75" s="131">
        <f t="shared" ref="F75:O75" si="46">SUM(F9:F16,F19:F25,F28:F31,F34,F37:F41,F44:F54,F57:F60,F63:F67,F71:F72)</f>
        <v>69700000</v>
      </c>
      <c r="G75" s="132">
        <f t="shared" si="46"/>
        <v>27390000</v>
      </c>
      <c r="H75" s="131">
        <f t="shared" si="46"/>
        <v>1413000</v>
      </c>
      <c r="I75" s="132">
        <f t="shared" si="46"/>
        <v>0</v>
      </c>
      <c r="J75" s="131">
        <f t="shared" si="46"/>
        <v>6337000</v>
      </c>
      <c r="K75" s="132">
        <f t="shared" si="46"/>
        <v>0</v>
      </c>
      <c r="L75" s="131">
        <f t="shared" si="46"/>
        <v>8050000</v>
      </c>
      <c r="M75" s="132">
        <f t="shared" si="46"/>
        <v>0</v>
      </c>
      <c r="N75" s="131">
        <f t="shared" si="46"/>
        <v>6256000</v>
      </c>
      <c r="O75" s="132">
        <f t="shared" si="46"/>
        <v>26853417</v>
      </c>
      <c r="P75" s="131">
        <f>$H75      +$J75      +$L75      +$N75</f>
        <v>22056000</v>
      </c>
      <c r="Q75" s="132">
        <f>$I75      +$K75      +$M75      +$O75</f>
        <v>26853417</v>
      </c>
      <c r="R75" s="72">
        <f>IF(($L75      =0),0,((($N75      -$L75      )/$L75      )*100))</f>
        <v>-22.285714285714285</v>
      </c>
      <c r="S75" s="73">
        <f>IF(($M75      =0),0,((($O75      -$M75      )/$M75      )*100))</f>
        <v>0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63.764093668690371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77.633469210754555</v>
      </c>
      <c r="V75" s="131">
        <f>SUM(V9:V16,V19:V25,V28:V31,V34,V37:V41,V44:V54,V57:V60,V63:V67,V71:V72)</f>
        <v>1779000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145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146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147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148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149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150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151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152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153</v>
      </c>
    </row>
    <row r="118" spans="1:23" x14ac:dyDescent="0.2">
      <c r="A118" s="35" t="s">
        <v>154</v>
      </c>
    </row>
    <row r="119" spans="1:23" x14ac:dyDescent="0.2">
      <c r="A119" s="35" t="s">
        <v>155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156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157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158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Ml7jSfys22itX60IXRctDh6zOn2OqOeuPIAe3A37NsWKsNZBuZBHJMgC1fQqovHdWvbmeNXy9tlEFyXnWicdew==" saltValue="f/Bhv3l7EGTu820LTgZ3hw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133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1800000</v>
      </c>
      <c r="C10" s="118"/>
      <c r="D10" s="118"/>
      <c r="E10" s="118">
        <f t="shared" ref="E10:E17" si="0">$B10      +$C10      +$D10</f>
        <v>1800000</v>
      </c>
      <c r="F10" s="119">
        <v>1800000</v>
      </c>
      <c r="G10" s="120">
        <v>1800000</v>
      </c>
      <c r="H10" s="119">
        <v>213000</v>
      </c>
      <c r="I10" s="120">
        <v>378419</v>
      </c>
      <c r="J10" s="119">
        <v>890000</v>
      </c>
      <c r="K10" s="120"/>
      <c r="L10" s="119">
        <v>195000</v>
      </c>
      <c r="M10" s="120"/>
      <c r="N10" s="119">
        <v>168000</v>
      </c>
      <c r="O10" s="120"/>
      <c r="P10" s="119">
        <f t="shared" ref="P10:P17" si="1">$H10      +$J10      +$L10      +$N10</f>
        <v>1466000</v>
      </c>
      <c r="Q10" s="120">
        <f t="shared" ref="Q10:Q17" si="2">$I10      +$K10      +$M10      +$O10</f>
        <v>378419</v>
      </c>
      <c r="R10" s="59">
        <f t="shared" ref="R10:R17" si="3">IF(($L10      =0),0,((($N10      -$L10      )/$L10      )*100))</f>
        <v>-13.846153846153847</v>
      </c>
      <c r="S10" s="60">
        <f t="shared" ref="S10:S17" si="4">IF(($M10      =0),0,((($O10      -$M10      )/$M10      )*100))</f>
        <v>0</v>
      </c>
      <c r="T10" s="59">
        <f t="shared" ref="T10:T17" si="5">IF(($E10      =0),0,(($P10      /$E10      )*100))</f>
        <v>81.444444444444443</v>
      </c>
      <c r="U10" s="61">
        <f t="shared" ref="U10:U17" si="6">IF(($E10      =0),0,(($Q10      /$E10      )*100))</f>
        <v>21.023277777777778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1800000</v>
      </c>
      <c r="C17" s="121">
        <f>SUM(C9:C16)</f>
        <v>0</v>
      </c>
      <c r="D17" s="121"/>
      <c r="E17" s="121">
        <f t="shared" si="0"/>
        <v>1800000</v>
      </c>
      <c r="F17" s="122">
        <f t="shared" ref="F17:O17" si="7">SUM(F9:F16)</f>
        <v>1800000</v>
      </c>
      <c r="G17" s="123">
        <f t="shared" si="7"/>
        <v>1800000</v>
      </c>
      <c r="H17" s="122">
        <f t="shared" si="7"/>
        <v>213000</v>
      </c>
      <c r="I17" s="123">
        <f t="shared" si="7"/>
        <v>378419</v>
      </c>
      <c r="J17" s="122">
        <f t="shared" si="7"/>
        <v>890000</v>
      </c>
      <c r="K17" s="123">
        <f t="shared" si="7"/>
        <v>0</v>
      </c>
      <c r="L17" s="122">
        <f t="shared" si="7"/>
        <v>195000</v>
      </c>
      <c r="M17" s="123">
        <f t="shared" si="7"/>
        <v>0</v>
      </c>
      <c r="N17" s="122">
        <f t="shared" si="7"/>
        <v>168000</v>
      </c>
      <c r="O17" s="123">
        <f t="shared" si="7"/>
        <v>0</v>
      </c>
      <c r="P17" s="122">
        <f t="shared" si="1"/>
        <v>1466000</v>
      </c>
      <c r="Q17" s="123">
        <f t="shared" si="2"/>
        <v>378419</v>
      </c>
      <c r="R17" s="63">
        <f t="shared" si="3"/>
        <v>-13.846153846153847</v>
      </c>
      <c r="S17" s="64">
        <f t="shared" si="4"/>
        <v>0</v>
      </c>
      <c r="T17" s="63">
        <f>IF((SUM($E9:$E14))=0,0,(P17/(SUM($E9:$E14))*100))</f>
        <v>81.444444444444443</v>
      </c>
      <c r="U17" s="65">
        <f>IF((SUM($E9:$E14))=0,0,(Q17/(SUM($E9:$E14))*100))</f>
        <v>21.023277777777778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>
        <v>3529000</v>
      </c>
      <c r="C31" s="118"/>
      <c r="D31" s="118"/>
      <c r="E31" s="118">
        <f>$B31      +$C31      +$D31</f>
        <v>3529000</v>
      </c>
      <c r="F31" s="119">
        <v>3529000</v>
      </c>
      <c r="G31" s="120">
        <v>3529000</v>
      </c>
      <c r="H31" s="119">
        <v>814000</v>
      </c>
      <c r="I31" s="120">
        <v>362804</v>
      </c>
      <c r="J31" s="119">
        <v>1370000</v>
      </c>
      <c r="K31" s="120"/>
      <c r="L31" s="119">
        <v>780000</v>
      </c>
      <c r="M31" s="120"/>
      <c r="N31" s="119">
        <v>553000</v>
      </c>
      <c r="O31" s="120"/>
      <c r="P31" s="119">
        <f>$H31      +$J31      +$L31      +$N31</f>
        <v>3517000</v>
      </c>
      <c r="Q31" s="120">
        <f>$I31      +$K31      +$M31      +$O31</f>
        <v>362804</v>
      </c>
      <c r="R31" s="59">
        <f>IF(($L31      =0),0,((($N31      -$L31      )/$L31      )*100))</f>
        <v>-29.102564102564106</v>
      </c>
      <c r="S31" s="60">
        <f>IF(($M31      =0),0,((($O31      -$M31      )/$M31      )*100))</f>
        <v>0</v>
      </c>
      <c r="T31" s="59">
        <f>IF(($E31      =0),0,(($P31      /$E31      )*100))</f>
        <v>99.659960328705012</v>
      </c>
      <c r="U31" s="61">
        <f>IF(($E31      =0),0,(($Q31      /$E31      )*100))</f>
        <v>10.28064607537546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3529000</v>
      </c>
      <c r="C32" s="121">
        <f>SUM(C28:C31)</f>
        <v>0</v>
      </c>
      <c r="D32" s="121"/>
      <c r="E32" s="121">
        <f>$B32      +$C32      +$D32</f>
        <v>3529000</v>
      </c>
      <c r="F32" s="122">
        <f t="shared" ref="F32:O32" si="16">SUM(F28:F31)</f>
        <v>3529000</v>
      </c>
      <c r="G32" s="123">
        <f t="shared" si="16"/>
        <v>3529000</v>
      </c>
      <c r="H32" s="122">
        <f t="shared" si="16"/>
        <v>814000</v>
      </c>
      <c r="I32" s="123">
        <f t="shared" si="16"/>
        <v>362804</v>
      </c>
      <c r="J32" s="122">
        <f t="shared" si="16"/>
        <v>1370000</v>
      </c>
      <c r="K32" s="123">
        <f t="shared" si="16"/>
        <v>0</v>
      </c>
      <c r="L32" s="122">
        <f t="shared" si="16"/>
        <v>780000</v>
      </c>
      <c r="M32" s="123">
        <f t="shared" si="16"/>
        <v>0</v>
      </c>
      <c r="N32" s="122">
        <f t="shared" si="16"/>
        <v>553000</v>
      </c>
      <c r="O32" s="123">
        <f t="shared" si="16"/>
        <v>0</v>
      </c>
      <c r="P32" s="122">
        <f>$H32      +$J32      +$L32      +$N32</f>
        <v>3517000</v>
      </c>
      <c r="Q32" s="123">
        <f>$I32      +$K32      +$M32      +$O32</f>
        <v>362804</v>
      </c>
      <c r="R32" s="63">
        <f>IF(($L32      =0),0,((($N32      -$L32      )/$L32      )*100))</f>
        <v>-29.102564102564106</v>
      </c>
      <c r="S32" s="64">
        <f>IF(($M32      =0),0,((($O32      -$M32      )/$M32      )*100))</f>
        <v>0</v>
      </c>
      <c r="T32" s="63">
        <f>IF($E32   =0,0,($P32   /$E32   )*100)</f>
        <v>99.659960328705012</v>
      </c>
      <c r="U32" s="65">
        <f>IF($E32   =0,0,($Q32   /$E32   )*100)</f>
        <v>10.28064607537546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1254000</v>
      </c>
      <c r="C34" s="118"/>
      <c r="D34" s="118"/>
      <c r="E34" s="118">
        <f>$B34      +$C34      +$D34</f>
        <v>1254000</v>
      </c>
      <c r="F34" s="119">
        <v>1254000</v>
      </c>
      <c r="G34" s="120">
        <v>1254000</v>
      </c>
      <c r="H34" s="119">
        <v>174000</v>
      </c>
      <c r="I34" s="120">
        <v>115371</v>
      </c>
      <c r="J34" s="119">
        <v>365000</v>
      </c>
      <c r="K34" s="120"/>
      <c r="L34" s="119">
        <v>235000</v>
      </c>
      <c r="M34" s="120"/>
      <c r="N34" s="119">
        <v>480000</v>
      </c>
      <c r="O34" s="120"/>
      <c r="P34" s="119">
        <f>$H34      +$J34      +$L34      +$N34</f>
        <v>1254000</v>
      </c>
      <c r="Q34" s="120">
        <f>$I34      +$K34      +$M34      +$O34</f>
        <v>115371</v>
      </c>
      <c r="R34" s="59">
        <f>IF(($L34      =0),0,((($N34      -$L34      )/$L34      )*100))</f>
        <v>104.25531914893618</v>
      </c>
      <c r="S34" s="60">
        <f>IF(($M34      =0),0,((($O34      -$M34      )/$M34      )*100))</f>
        <v>0</v>
      </c>
      <c r="T34" s="59">
        <f>IF(($E34      =0),0,(($P34      /$E34      )*100))</f>
        <v>100</v>
      </c>
      <c r="U34" s="61">
        <f>IF(($E34      =0),0,(($Q34      /$E34      )*100))</f>
        <v>9.2002392344497608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1254000</v>
      </c>
      <c r="C35" s="121">
        <f>C34</f>
        <v>0</v>
      </c>
      <c r="D35" s="121"/>
      <c r="E35" s="121">
        <f>$B35      +$C35      +$D35</f>
        <v>1254000</v>
      </c>
      <c r="F35" s="122">
        <f t="shared" ref="F35:O35" si="17">F34</f>
        <v>1254000</v>
      </c>
      <c r="G35" s="123">
        <f t="shared" si="17"/>
        <v>1254000</v>
      </c>
      <c r="H35" s="122">
        <f t="shared" si="17"/>
        <v>174000</v>
      </c>
      <c r="I35" s="123">
        <f t="shared" si="17"/>
        <v>115371</v>
      </c>
      <c r="J35" s="122">
        <f t="shared" si="17"/>
        <v>365000</v>
      </c>
      <c r="K35" s="123">
        <f t="shared" si="17"/>
        <v>0</v>
      </c>
      <c r="L35" s="122">
        <f t="shared" si="17"/>
        <v>235000</v>
      </c>
      <c r="M35" s="123">
        <f t="shared" si="17"/>
        <v>0</v>
      </c>
      <c r="N35" s="122">
        <f t="shared" si="17"/>
        <v>480000</v>
      </c>
      <c r="O35" s="123">
        <f t="shared" si="17"/>
        <v>0</v>
      </c>
      <c r="P35" s="122">
        <f>$H35      +$J35      +$L35      +$N35</f>
        <v>1254000</v>
      </c>
      <c r="Q35" s="123">
        <f>$I35      +$K35      +$M35      +$O35</f>
        <v>115371</v>
      </c>
      <c r="R35" s="63">
        <f>IF(($L35      =0),0,((($N35      -$L35      )/$L35      )*100))</f>
        <v>104.25531914893618</v>
      </c>
      <c r="S35" s="64">
        <f>IF(($M35      =0),0,((($O35      -$M35      )/$M35      )*100))</f>
        <v>0</v>
      </c>
      <c r="T35" s="63">
        <f>IF($E35   =0,0,($P35   /$E35   )*100)</f>
        <v>100</v>
      </c>
      <c r="U35" s="65">
        <f>IF($E35   =0,0,($Q35   /$E35   )*100)</f>
        <v>9.2002392344497608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0</v>
      </c>
      <c r="C42" s="121">
        <f>SUM(C37:C41)</f>
        <v>0</v>
      </c>
      <c r="D42" s="121"/>
      <c r="E42" s="121">
        <f t="shared" si="18"/>
        <v>0</v>
      </c>
      <c r="F42" s="122">
        <f t="shared" ref="F42:O42" si="25">SUM(F37:F41)</f>
        <v>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6583000</v>
      </c>
      <c r="C69" s="130">
        <f>SUM(C9:C16,C19:C25,C28:C31,C34,C37:C41,C44:C54,C57:C60,C63:C67)</f>
        <v>0</v>
      </c>
      <c r="D69" s="130"/>
      <c r="E69" s="130">
        <f t="shared" si="35"/>
        <v>6583000</v>
      </c>
      <c r="F69" s="131">
        <f t="shared" ref="F69:O69" si="43">SUM(F9:F16,F19:F25,F28:F31,F34,F37:F41,F44:F54,F57:F60,F63:F67)</f>
        <v>6583000</v>
      </c>
      <c r="G69" s="132">
        <f t="shared" si="43"/>
        <v>6583000</v>
      </c>
      <c r="H69" s="131">
        <f t="shared" si="43"/>
        <v>1201000</v>
      </c>
      <c r="I69" s="132">
        <f t="shared" si="43"/>
        <v>856594</v>
      </c>
      <c r="J69" s="131">
        <f t="shared" si="43"/>
        <v>2625000</v>
      </c>
      <c r="K69" s="132">
        <f t="shared" si="43"/>
        <v>0</v>
      </c>
      <c r="L69" s="131">
        <f t="shared" si="43"/>
        <v>1210000</v>
      </c>
      <c r="M69" s="132">
        <f t="shared" si="43"/>
        <v>0</v>
      </c>
      <c r="N69" s="131">
        <f t="shared" si="43"/>
        <v>1201000</v>
      </c>
      <c r="O69" s="132">
        <f t="shared" si="43"/>
        <v>0</v>
      </c>
      <c r="P69" s="131">
        <f t="shared" si="36"/>
        <v>6237000</v>
      </c>
      <c r="Q69" s="132">
        <f t="shared" si="37"/>
        <v>856594</v>
      </c>
      <c r="R69" s="72">
        <f t="shared" si="38"/>
        <v>-0.74380165289256195</v>
      </c>
      <c r="S69" s="73">
        <f t="shared" si="39"/>
        <v>0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94.744037672793553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13.012213276621601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/>
      <c r="C71" s="118"/>
      <c r="D71" s="118"/>
      <c r="E71" s="118">
        <f>$B71      +$C71      +$D71</f>
        <v>0</v>
      </c>
      <c r="F71" s="119"/>
      <c r="G71" s="120"/>
      <c r="H71" s="119"/>
      <c r="I71" s="120"/>
      <c r="J71" s="119"/>
      <c r="K71" s="120"/>
      <c r="L71" s="119"/>
      <c r="M71" s="120"/>
      <c r="N71" s="119"/>
      <c r="O71" s="120"/>
      <c r="P71" s="119">
        <f>$H71      +$J71      +$L71      +$N71</f>
        <v>0</v>
      </c>
      <c r="Q71" s="120">
        <f>$I71      +$K71      +$M71      +$O71</f>
        <v>0</v>
      </c>
      <c r="R71" s="59">
        <f>IF(($L71      =0),0,((($N71      -$L71      )/$L71      )*100))</f>
        <v>0</v>
      </c>
      <c r="S71" s="60">
        <f>IF(($M71      =0),0,((($O71      -$M71      )/$M71      )*100))</f>
        <v>0</v>
      </c>
      <c r="T71" s="59">
        <f>IF(($E71      =0),0,(($P71      /$E71      )*100))</f>
        <v>0</v>
      </c>
      <c r="U71" s="61">
        <f>IF(($E71      =0),0,(($Q71      /$E71      )*100))</f>
        <v>0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0</v>
      </c>
      <c r="C73" s="127">
        <f>SUM(C71:C72)</f>
        <v>0</v>
      </c>
      <c r="D73" s="127"/>
      <c r="E73" s="127">
        <f>$B73      +$C73      +$D73</f>
        <v>0</v>
      </c>
      <c r="F73" s="128">
        <f t="shared" ref="F73:O73" si="44">SUM(F71:F72)</f>
        <v>0</v>
      </c>
      <c r="G73" s="129">
        <f t="shared" si="44"/>
        <v>0</v>
      </c>
      <c r="H73" s="128">
        <f t="shared" si="44"/>
        <v>0</v>
      </c>
      <c r="I73" s="129">
        <f t="shared" si="44"/>
        <v>0</v>
      </c>
      <c r="J73" s="128">
        <f t="shared" si="44"/>
        <v>0</v>
      </c>
      <c r="K73" s="129">
        <f t="shared" si="44"/>
        <v>0</v>
      </c>
      <c r="L73" s="128">
        <f t="shared" si="44"/>
        <v>0</v>
      </c>
      <c r="M73" s="129">
        <f t="shared" si="44"/>
        <v>0</v>
      </c>
      <c r="N73" s="128">
        <f t="shared" si="44"/>
        <v>0</v>
      </c>
      <c r="O73" s="129">
        <f t="shared" si="44"/>
        <v>0</v>
      </c>
      <c r="P73" s="128">
        <f>$H73      +$J73      +$L73      +$N73</f>
        <v>0</v>
      </c>
      <c r="Q73" s="129">
        <f>$I73      +$K73      +$M73      +$O73</f>
        <v>0</v>
      </c>
      <c r="R73" s="68">
        <f>IF(($L73      =0),0,((($N73      -$L73      )/$L73      )*100))</f>
        <v>0</v>
      </c>
      <c r="S73" s="69">
        <f>IF(($M73      =0),0,((($O73      -$M73      )/$M73      )*100))</f>
        <v>0</v>
      </c>
      <c r="T73" s="68">
        <f>IF(($E71      =0),0,(($P71      /$E71      )*100))</f>
        <v>0</v>
      </c>
      <c r="U73" s="70">
        <f>IF($E71   =0,0,($Q71   /$E71 )*100)</f>
        <v>0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0</v>
      </c>
      <c r="C74" s="130">
        <f>SUM(C71:C72)</f>
        <v>0</v>
      </c>
      <c r="D74" s="130"/>
      <c r="E74" s="130">
        <f>$B74      +$C74      +$D74</f>
        <v>0</v>
      </c>
      <c r="F74" s="131">
        <f t="shared" ref="F74:O74" si="45">SUM(F71:F72)</f>
        <v>0</v>
      </c>
      <c r="G74" s="132">
        <f t="shared" si="45"/>
        <v>0</v>
      </c>
      <c r="H74" s="131">
        <f t="shared" si="45"/>
        <v>0</v>
      </c>
      <c r="I74" s="132">
        <f t="shared" si="45"/>
        <v>0</v>
      </c>
      <c r="J74" s="131">
        <f t="shared" si="45"/>
        <v>0</v>
      </c>
      <c r="K74" s="132">
        <f t="shared" si="45"/>
        <v>0</v>
      </c>
      <c r="L74" s="131">
        <f t="shared" si="45"/>
        <v>0</v>
      </c>
      <c r="M74" s="132">
        <f t="shared" si="45"/>
        <v>0</v>
      </c>
      <c r="N74" s="131">
        <f t="shared" si="45"/>
        <v>0</v>
      </c>
      <c r="O74" s="132">
        <f t="shared" si="45"/>
        <v>0</v>
      </c>
      <c r="P74" s="131">
        <f>$H74      +$J74      +$L74      +$N74</f>
        <v>0</v>
      </c>
      <c r="Q74" s="132">
        <f>$I74      +$K74      +$M74      +$O74</f>
        <v>0</v>
      </c>
      <c r="R74" s="72">
        <f>IF(($L74      =0),0,((($N74      -$L74      )/$L74      )*100))</f>
        <v>0</v>
      </c>
      <c r="S74" s="73">
        <f>IF(($M74      =0),0,((($O74      -$M74      )/$M74      )*100))</f>
        <v>0</v>
      </c>
      <c r="T74" s="72">
        <f>IF(($E71      =0),0,(($P71      /$E71      )*100))</f>
        <v>0</v>
      </c>
      <c r="U74" s="76">
        <f>IF($E71   =0,0,($Q71   /$E71 )*100)</f>
        <v>0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6583000</v>
      </c>
      <c r="C75" s="130">
        <f>SUM(C9:C16,C19:C25,C28:C31,C34,C37:C41,C44:C54,C57:C60,C63:C67,C71:C72)</f>
        <v>0</v>
      </c>
      <c r="D75" s="130"/>
      <c r="E75" s="130">
        <f>$B75      +$C75      +$D75</f>
        <v>6583000</v>
      </c>
      <c r="F75" s="131">
        <f t="shared" ref="F75:O75" si="46">SUM(F9:F16,F19:F25,F28:F31,F34,F37:F41,F44:F54,F57:F60,F63:F67,F71:F72)</f>
        <v>6583000</v>
      </c>
      <c r="G75" s="132">
        <f t="shared" si="46"/>
        <v>6583000</v>
      </c>
      <c r="H75" s="131">
        <f t="shared" si="46"/>
        <v>1201000</v>
      </c>
      <c r="I75" s="132">
        <f t="shared" si="46"/>
        <v>856594</v>
      </c>
      <c r="J75" s="131">
        <f t="shared" si="46"/>
        <v>2625000</v>
      </c>
      <c r="K75" s="132">
        <f t="shared" si="46"/>
        <v>0</v>
      </c>
      <c r="L75" s="131">
        <f t="shared" si="46"/>
        <v>1210000</v>
      </c>
      <c r="M75" s="132">
        <f t="shared" si="46"/>
        <v>0</v>
      </c>
      <c r="N75" s="131">
        <f t="shared" si="46"/>
        <v>1201000</v>
      </c>
      <c r="O75" s="132">
        <f t="shared" si="46"/>
        <v>0</v>
      </c>
      <c r="P75" s="131">
        <f>$H75      +$J75      +$L75      +$N75</f>
        <v>6237000</v>
      </c>
      <c r="Q75" s="132">
        <f>$I75      +$K75      +$M75      +$O75</f>
        <v>856594</v>
      </c>
      <c r="R75" s="72">
        <f>IF(($L75      =0),0,((($N75      -$L75      )/$L75      )*100))</f>
        <v>-0.74380165289256195</v>
      </c>
      <c r="S75" s="73">
        <f>IF(($M75      =0),0,((($O75      -$M75      )/$M75      )*100))</f>
        <v>0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94.744037672793553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13.012213276621601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145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146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147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148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149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150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151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152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153</v>
      </c>
    </row>
    <row r="118" spans="1:23" x14ac:dyDescent="0.2">
      <c r="A118" s="35" t="s">
        <v>154</v>
      </c>
    </row>
    <row r="119" spans="1:23" x14ac:dyDescent="0.2">
      <c r="A119" s="35" t="s">
        <v>155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156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157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158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txEJzOOdOe+y1GU7Th+oxX+TK2NLAqEFuuTwAZ3LPVgW7cB74CkYfp0kk95yBbUxkQBFYiM87Z8+KqW65YR7lw==" saltValue="TJ24xo7YgSbIHfZSfVTgrA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134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3800000</v>
      </c>
      <c r="C10" s="118"/>
      <c r="D10" s="118"/>
      <c r="E10" s="118">
        <f t="shared" ref="E10:E17" si="0">$B10      +$C10      +$D10</f>
        <v>3800000</v>
      </c>
      <c r="F10" s="119">
        <v>3800000</v>
      </c>
      <c r="G10" s="120">
        <v>3800000</v>
      </c>
      <c r="H10" s="119">
        <v>2066000</v>
      </c>
      <c r="I10" s="120"/>
      <c r="J10" s="119">
        <v>1598000</v>
      </c>
      <c r="K10" s="120"/>
      <c r="L10" s="119">
        <v>36000</v>
      </c>
      <c r="M10" s="120"/>
      <c r="N10" s="119">
        <v>98000</v>
      </c>
      <c r="O10" s="120">
        <v>319337</v>
      </c>
      <c r="P10" s="119">
        <f t="shared" ref="P10:P17" si="1">$H10      +$J10      +$L10      +$N10</f>
        <v>3798000</v>
      </c>
      <c r="Q10" s="120">
        <f t="shared" ref="Q10:Q17" si="2">$I10      +$K10      +$M10      +$O10</f>
        <v>319337</v>
      </c>
      <c r="R10" s="59">
        <f t="shared" ref="R10:R17" si="3">IF(($L10      =0),0,((($N10      -$L10      )/$L10      )*100))</f>
        <v>172.22222222222223</v>
      </c>
      <c r="S10" s="60">
        <f t="shared" ref="S10:S17" si="4">IF(($M10      =0),0,((($O10      -$M10      )/$M10      )*100))</f>
        <v>0</v>
      </c>
      <c r="T10" s="59">
        <f t="shared" ref="T10:T17" si="5">IF(($E10      =0),0,(($P10      /$E10      )*100))</f>
        <v>99.94736842105263</v>
      </c>
      <c r="U10" s="61">
        <f t="shared" ref="U10:U17" si="6">IF(($E10      =0),0,(($Q10      /$E10      )*100))</f>
        <v>8.4036052631578944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>
        <v>1000000</v>
      </c>
      <c r="C14" s="118"/>
      <c r="D14" s="118"/>
      <c r="E14" s="118">
        <f t="shared" si="0"/>
        <v>1000000</v>
      </c>
      <c r="F14" s="119">
        <v>1000000</v>
      </c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>
        <v>1000000</v>
      </c>
      <c r="C15" s="118"/>
      <c r="D15" s="118"/>
      <c r="E15" s="118">
        <f t="shared" si="0"/>
        <v>1000000</v>
      </c>
      <c r="F15" s="119">
        <v>1000000</v>
      </c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5800000</v>
      </c>
      <c r="C17" s="121">
        <f>SUM(C9:C16)</f>
        <v>0</v>
      </c>
      <c r="D17" s="121"/>
      <c r="E17" s="121">
        <f t="shared" si="0"/>
        <v>5800000</v>
      </c>
      <c r="F17" s="122">
        <f t="shared" ref="F17:O17" si="7">SUM(F9:F16)</f>
        <v>5800000</v>
      </c>
      <c r="G17" s="123">
        <f t="shared" si="7"/>
        <v>3800000</v>
      </c>
      <c r="H17" s="122">
        <f t="shared" si="7"/>
        <v>2066000</v>
      </c>
      <c r="I17" s="123">
        <f t="shared" si="7"/>
        <v>0</v>
      </c>
      <c r="J17" s="122">
        <f t="shared" si="7"/>
        <v>1598000</v>
      </c>
      <c r="K17" s="123">
        <f t="shared" si="7"/>
        <v>0</v>
      </c>
      <c r="L17" s="122">
        <f t="shared" si="7"/>
        <v>36000</v>
      </c>
      <c r="M17" s="123">
        <f t="shared" si="7"/>
        <v>0</v>
      </c>
      <c r="N17" s="122">
        <f t="shared" si="7"/>
        <v>98000</v>
      </c>
      <c r="O17" s="123">
        <f t="shared" si="7"/>
        <v>319337</v>
      </c>
      <c r="P17" s="122">
        <f t="shared" si="1"/>
        <v>3798000</v>
      </c>
      <c r="Q17" s="123">
        <f t="shared" si="2"/>
        <v>319337</v>
      </c>
      <c r="R17" s="63">
        <f t="shared" si="3"/>
        <v>172.22222222222223</v>
      </c>
      <c r="S17" s="64">
        <f t="shared" si="4"/>
        <v>0</v>
      </c>
      <c r="T17" s="63">
        <f>IF((SUM($E9:$E14))=0,0,(P17/(SUM($E9:$E14))*100))</f>
        <v>79.125</v>
      </c>
      <c r="U17" s="65">
        <f>IF((SUM($E9:$E14))=0,0,(Q17/(SUM($E9:$E14))*100))</f>
        <v>6.6528541666666658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1318000</v>
      </c>
      <c r="C34" s="118"/>
      <c r="D34" s="118"/>
      <c r="E34" s="118">
        <f>$B34      +$C34      +$D34</f>
        <v>1318000</v>
      </c>
      <c r="F34" s="119">
        <v>1318000</v>
      </c>
      <c r="G34" s="120">
        <v>1318000</v>
      </c>
      <c r="H34" s="119">
        <v>148000</v>
      </c>
      <c r="I34" s="120"/>
      <c r="J34" s="119">
        <v>491000</v>
      </c>
      <c r="K34" s="120">
        <v>91931</v>
      </c>
      <c r="L34" s="119">
        <v>230000</v>
      </c>
      <c r="M34" s="120"/>
      <c r="N34" s="119">
        <v>173000</v>
      </c>
      <c r="O34" s="120">
        <v>104648</v>
      </c>
      <c r="P34" s="119">
        <f>$H34      +$J34      +$L34      +$N34</f>
        <v>1042000</v>
      </c>
      <c r="Q34" s="120">
        <f>$I34      +$K34      +$M34      +$O34</f>
        <v>196579</v>
      </c>
      <c r="R34" s="59">
        <f>IF(($L34      =0),0,((($N34      -$L34      )/$L34      )*100))</f>
        <v>-24.782608695652176</v>
      </c>
      <c r="S34" s="60">
        <f>IF(($M34      =0),0,((($O34      -$M34      )/$M34      )*100))</f>
        <v>0</v>
      </c>
      <c r="T34" s="59">
        <f>IF(($E34      =0),0,(($P34      /$E34      )*100))</f>
        <v>79.059180576631263</v>
      </c>
      <c r="U34" s="61">
        <f>IF(($E34      =0),0,(($Q34      /$E34      )*100))</f>
        <v>14.914946889226099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1318000</v>
      </c>
      <c r="C35" s="121">
        <f>C34</f>
        <v>0</v>
      </c>
      <c r="D35" s="121"/>
      <c r="E35" s="121">
        <f>$B35      +$C35      +$D35</f>
        <v>1318000</v>
      </c>
      <c r="F35" s="122">
        <f t="shared" ref="F35:O35" si="17">F34</f>
        <v>1318000</v>
      </c>
      <c r="G35" s="123">
        <f t="shared" si="17"/>
        <v>1318000</v>
      </c>
      <c r="H35" s="122">
        <f t="shared" si="17"/>
        <v>148000</v>
      </c>
      <c r="I35" s="123">
        <f t="shared" si="17"/>
        <v>0</v>
      </c>
      <c r="J35" s="122">
        <f t="shared" si="17"/>
        <v>491000</v>
      </c>
      <c r="K35" s="123">
        <f t="shared" si="17"/>
        <v>91931</v>
      </c>
      <c r="L35" s="122">
        <f t="shared" si="17"/>
        <v>230000</v>
      </c>
      <c r="M35" s="123">
        <f t="shared" si="17"/>
        <v>0</v>
      </c>
      <c r="N35" s="122">
        <f t="shared" si="17"/>
        <v>173000</v>
      </c>
      <c r="O35" s="123">
        <f t="shared" si="17"/>
        <v>104648</v>
      </c>
      <c r="P35" s="122">
        <f>$H35      +$J35      +$L35      +$N35</f>
        <v>1042000</v>
      </c>
      <c r="Q35" s="123">
        <f>$I35      +$K35      +$M35      +$O35</f>
        <v>196579</v>
      </c>
      <c r="R35" s="63">
        <f>IF(($L35      =0),0,((($N35      -$L35      )/$L35      )*100))</f>
        <v>-24.782608695652176</v>
      </c>
      <c r="S35" s="64">
        <f>IF(($M35      =0),0,((($O35      -$M35      )/$M35      )*100))</f>
        <v>0</v>
      </c>
      <c r="T35" s="63">
        <f>IF($E35   =0,0,($P35   /$E35   )*100)</f>
        <v>79.059180576631263</v>
      </c>
      <c r="U35" s="65">
        <f>IF($E35   =0,0,($Q35   /$E35   )*100)</f>
        <v>14.914946889226099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12375000</v>
      </c>
      <c r="C37" s="118"/>
      <c r="D37" s="118"/>
      <c r="E37" s="118">
        <f t="shared" ref="E37:E42" si="18">$B37      +$C37      +$D37</f>
        <v>12375000</v>
      </c>
      <c r="F37" s="119">
        <v>12375000</v>
      </c>
      <c r="G37" s="120">
        <v>12375000</v>
      </c>
      <c r="H37" s="119">
        <v>3412000</v>
      </c>
      <c r="I37" s="120">
        <v>947913</v>
      </c>
      <c r="J37" s="119">
        <v>3104000</v>
      </c>
      <c r="K37" s="120"/>
      <c r="L37" s="119">
        <v>5859000</v>
      </c>
      <c r="M37" s="120"/>
      <c r="N37" s="119"/>
      <c r="O37" s="120"/>
      <c r="P37" s="119">
        <f t="shared" ref="P37:P42" si="19">$H37      +$J37      +$L37      +$N37</f>
        <v>12375000</v>
      </c>
      <c r="Q37" s="120">
        <f t="shared" ref="Q37:Q42" si="20">$I37      +$K37      +$M37      +$O37</f>
        <v>947913</v>
      </c>
      <c r="R37" s="59">
        <f t="shared" ref="R37:R42" si="21">IF(($L37      =0),0,((($N37      -$L37      )/$L37      )*100))</f>
        <v>-100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100</v>
      </c>
      <c r="U37" s="61">
        <f t="shared" ref="U37:U42" si="24">IF(($E37      =0),0,(($Q37      /$E37      )*100))</f>
        <v>7.6599030303030311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22428000</v>
      </c>
      <c r="C38" s="118">
        <v>-7628000</v>
      </c>
      <c r="D38" s="118"/>
      <c r="E38" s="118">
        <f t="shared" si="18"/>
        <v>14800000</v>
      </c>
      <c r="F38" s="119">
        <v>22428000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34803000</v>
      </c>
      <c r="C42" s="121">
        <f>SUM(C37:C41)</f>
        <v>-7628000</v>
      </c>
      <c r="D42" s="121"/>
      <c r="E42" s="121">
        <f t="shared" si="18"/>
        <v>27175000</v>
      </c>
      <c r="F42" s="122">
        <f t="shared" ref="F42:O42" si="25">SUM(F37:F41)</f>
        <v>34803000</v>
      </c>
      <c r="G42" s="123">
        <f t="shared" si="25"/>
        <v>12375000</v>
      </c>
      <c r="H42" s="122">
        <f t="shared" si="25"/>
        <v>3412000</v>
      </c>
      <c r="I42" s="123">
        <f t="shared" si="25"/>
        <v>947913</v>
      </c>
      <c r="J42" s="122">
        <f t="shared" si="25"/>
        <v>3104000</v>
      </c>
      <c r="K42" s="123">
        <f t="shared" si="25"/>
        <v>0</v>
      </c>
      <c r="L42" s="122">
        <f t="shared" si="25"/>
        <v>5859000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12375000</v>
      </c>
      <c r="Q42" s="123">
        <f t="shared" si="20"/>
        <v>947913</v>
      </c>
      <c r="R42" s="63">
        <f t="shared" si="21"/>
        <v>-100</v>
      </c>
      <c r="S42" s="64">
        <f t="shared" si="22"/>
        <v>0</v>
      </c>
      <c r="T42" s="63">
        <f>IF((+$E37+$E40) =0,0,(P42   /(+$E37+$E40) )*100)</f>
        <v>100</v>
      </c>
      <c r="U42" s="65">
        <f>IF((+$E37+$E40) =0,0,(Q42   /(+$E37+$E40) )*100)</f>
        <v>7.6599030303030311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8000000</v>
      </c>
      <c r="C53" s="118"/>
      <c r="D53" s="118"/>
      <c r="E53" s="118">
        <f t="shared" si="26"/>
        <v>8000000</v>
      </c>
      <c r="F53" s="119">
        <v>8000000</v>
      </c>
      <c r="G53" s="120">
        <v>8000000</v>
      </c>
      <c r="H53" s="119">
        <v>3000000</v>
      </c>
      <c r="I53" s="120"/>
      <c r="J53" s="119">
        <v>3874000</v>
      </c>
      <c r="K53" s="120"/>
      <c r="L53" s="119"/>
      <c r="M53" s="120"/>
      <c r="N53" s="119">
        <v>488000</v>
      </c>
      <c r="O53" s="120"/>
      <c r="P53" s="119">
        <f t="shared" si="27"/>
        <v>7362000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92.025000000000006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8000000</v>
      </c>
      <c r="C55" s="121">
        <f>SUM(C44:C54)</f>
        <v>0</v>
      </c>
      <c r="D55" s="121"/>
      <c r="E55" s="121">
        <f t="shared" si="26"/>
        <v>8000000</v>
      </c>
      <c r="F55" s="122">
        <f t="shared" ref="F55:O55" si="33">SUM(F44:F54)</f>
        <v>8000000</v>
      </c>
      <c r="G55" s="123">
        <f t="shared" si="33"/>
        <v>8000000</v>
      </c>
      <c r="H55" s="122">
        <f t="shared" si="33"/>
        <v>3000000</v>
      </c>
      <c r="I55" s="123">
        <f t="shared" si="33"/>
        <v>0</v>
      </c>
      <c r="J55" s="122">
        <f t="shared" si="33"/>
        <v>3874000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488000</v>
      </c>
      <c r="O55" s="123">
        <f t="shared" si="33"/>
        <v>0</v>
      </c>
      <c r="P55" s="122">
        <f t="shared" si="27"/>
        <v>7362000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92.025000000000006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49921000</v>
      </c>
      <c r="C69" s="130">
        <f>SUM(C9:C16,C19:C25,C28:C31,C34,C37:C41,C44:C54,C57:C60,C63:C67)</f>
        <v>-7628000</v>
      </c>
      <c r="D69" s="130"/>
      <c r="E69" s="130">
        <f t="shared" si="35"/>
        <v>42293000</v>
      </c>
      <c r="F69" s="131">
        <f t="shared" ref="F69:O69" si="43">SUM(F9:F16,F19:F25,F28:F31,F34,F37:F41,F44:F54,F57:F60,F63:F67)</f>
        <v>49921000</v>
      </c>
      <c r="G69" s="132">
        <f t="shared" si="43"/>
        <v>25493000</v>
      </c>
      <c r="H69" s="131">
        <f t="shared" si="43"/>
        <v>8626000</v>
      </c>
      <c r="I69" s="132">
        <f t="shared" si="43"/>
        <v>947913</v>
      </c>
      <c r="J69" s="131">
        <f t="shared" si="43"/>
        <v>9067000</v>
      </c>
      <c r="K69" s="132">
        <f t="shared" si="43"/>
        <v>91931</v>
      </c>
      <c r="L69" s="131">
        <f t="shared" si="43"/>
        <v>6125000</v>
      </c>
      <c r="M69" s="132">
        <f t="shared" si="43"/>
        <v>0</v>
      </c>
      <c r="N69" s="131">
        <f t="shared" si="43"/>
        <v>759000</v>
      </c>
      <c r="O69" s="132">
        <f t="shared" si="43"/>
        <v>423985</v>
      </c>
      <c r="P69" s="131">
        <f t="shared" si="36"/>
        <v>24577000</v>
      </c>
      <c r="Q69" s="132">
        <f t="shared" si="37"/>
        <v>1463829</v>
      </c>
      <c r="R69" s="72">
        <f t="shared" si="38"/>
        <v>-87.608163265306132</v>
      </c>
      <c r="S69" s="73">
        <f t="shared" si="39"/>
        <v>0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92.767900954969235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5.5253425433133279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24897000</v>
      </c>
      <c r="C71" s="118"/>
      <c r="D71" s="118"/>
      <c r="E71" s="118">
        <f>$B71      +$C71      +$D71</f>
        <v>24897000</v>
      </c>
      <c r="F71" s="119">
        <v>24897000</v>
      </c>
      <c r="G71" s="120">
        <v>24897000</v>
      </c>
      <c r="H71" s="119">
        <v>1990000</v>
      </c>
      <c r="I71" s="120"/>
      <c r="J71" s="119">
        <v>11874000</v>
      </c>
      <c r="K71" s="120"/>
      <c r="L71" s="119">
        <v>318000</v>
      </c>
      <c r="M71" s="120"/>
      <c r="N71" s="119">
        <v>10637000</v>
      </c>
      <c r="O71" s="120">
        <v>3403679</v>
      </c>
      <c r="P71" s="119">
        <f>$H71      +$J71      +$L71      +$N71</f>
        <v>24819000</v>
      </c>
      <c r="Q71" s="120">
        <f>$I71      +$K71      +$M71      +$O71</f>
        <v>3403679</v>
      </c>
      <c r="R71" s="59">
        <f>IF(($L71      =0),0,((($N71      -$L71      )/$L71      )*100))</f>
        <v>3244.9685534591199</v>
      </c>
      <c r="S71" s="60">
        <f>IF(($M71      =0),0,((($O71      -$M71      )/$M71      )*100))</f>
        <v>0</v>
      </c>
      <c r="T71" s="59">
        <f>IF(($E71      =0),0,(($P71      /$E71      )*100))</f>
        <v>99.686709242077356</v>
      </c>
      <c r="U71" s="61">
        <f>IF(($E71      =0),0,(($Q71      /$E71      )*100))</f>
        <v>13.671040687633049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>
        <v>6617000</v>
      </c>
      <c r="C72" s="118"/>
      <c r="D72" s="118"/>
      <c r="E72" s="118">
        <f>$B72      +$C72      +$D72</f>
        <v>6617000</v>
      </c>
      <c r="F72" s="119">
        <v>6617000</v>
      </c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31514000</v>
      </c>
      <c r="C73" s="127">
        <f>SUM(C71:C72)</f>
        <v>0</v>
      </c>
      <c r="D73" s="127"/>
      <c r="E73" s="127">
        <f>$B73      +$C73      +$D73</f>
        <v>31514000</v>
      </c>
      <c r="F73" s="128">
        <f t="shared" ref="F73:O73" si="44">SUM(F71:F72)</f>
        <v>31514000</v>
      </c>
      <c r="G73" s="129">
        <f t="shared" si="44"/>
        <v>24897000</v>
      </c>
      <c r="H73" s="128">
        <f t="shared" si="44"/>
        <v>1990000</v>
      </c>
      <c r="I73" s="129">
        <f t="shared" si="44"/>
        <v>0</v>
      </c>
      <c r="J73" s="128">
        <f t="shared" si="44"/>
        <v>11874000</v>
      </c>
      <c r="K73" s="129">
        <f t="shared" si="44"/>
        <v>0</v>
      </c>
      <c r="L73" s="128">
        <f t="shared" si="44"/>
        <v>318000</v>
      </c>
      <c r="M73" s="129">
        <f t="shared" si="44"/>
        <v>0</v>
      </c>
      <c r="N73" s="128">
        <f t="shared" si="44"/>
        <v>10637000</v>
      </c>
      <c r="O73" s="129">
        <f t="shared" si="44"/>
        <v>3403679</v>
      </c>
      <c r="P73" s="128">
        <f>$H73      +$J73      +$L73      +$N73</f>
        <v>24819000</v>
      </c>
      <c r="Q73" s="129">
        <f>$I73      +$K73      +$M73      +$O73</f>
        <v>3403679</v>
      </c>
      <c r="R73" s="68">
        <f>IF(($L73      =0),0,((($N73      -$L73      )/$L73      )*100))</f>
        <v>3244.9685534591199</v>
      </c>
      <c r="S73" s="69">
        <f>IF(($M73      =0),0,((($O73      -$M73      )/$M73      )*100))</f>
        <v>0</v>
      </c>
      <c r="T73" s="68">
        <f>IF(($E71      =0),0,(($P71      /$E71      )*100))</f>
        <v>99.686709242077356</v>
      </c>
      <c r="U73" s="70">
        <f>IF($E71   =0,0,($Q71   /$E71 )*100)</f>
        <v>13.671040687633049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31514000</v>
      </c>
      <c r="C74" s="130">
        <f>SUM(C71:C72)</f>
        <v>0</v>
      </c>
      <c r="D74" s="130"/>
      <c r="E74" s="130">
        <f>$B74      +$C74      +$D74</f>
        <v>31514000</v>
      </c>
      <c r="F74" s="131">
        <f t="shared" ref="F74:O74" si="45">SUM(F71:F72)</f>
        <v>31514000</v>
      </c>
      <c r="G74" s="132">
        <f t="shared" si="45"/>
        <v>24897000</v>
      </c>
      <c r="H74" s="131">
        <f t="shared" si="45"/>
        <v>1990000</v>
      </c>
      <c r="I74" s="132">
        <f t="shared" si="45"/>
        <v>0</v>
      </c>
      <c r="J74" s="131">
        <f t="shared" si="45"/>
        <v>11874000</v>
      </c>
      <c r="K74" s="132">
        <f t="shared" si="45"/>
        <v>0</v>
      </c>
      <c r="L74" s="131">
        <f t="shared" si="45"/>
        <v>318000</v>
      </c>
      <c r="M74" s="132">
        <f t="shared" si="45"/>
        <v>0</v>
      </c>
      <c r="N74" s="131">
        <f t="shared" si="45"/>
        <v>10637000</v>
      </c>
      <c r="O74" s="132">
        <f t="shared" si="45"/>
        <v>3403679</v>
      </c>
      <c r="P74" s="131">
        <f>$H74      +$J74      +$L74      +$N74</f>
        <v>24819000</v>
      </c>
      <c r="Q74" s="132">
        <f>$I74      +$K74      +$M74      +$O74</f>
        <v>3403679</v>
      </c>
      <c r="R74" s="72">
        <f>IF(($L74      =0),0,((($N74      -$L74      )/$L74      )*100))</f>
        <v>3244.9685534591199</v>
      </c>
      <c r="S74" s="73">
        <f>IF(($M74      =0),0,((($O74      -$M74      )/$M74      )*100))</f>
        <v>0</v>
      </c>
      <c r="T74" s="72">
        <f>IF(($E71      =0),0,(($P71      /$E71      )*100))</f>
        <v>99.686709242077356</v>
      </c>
      <c r="U74" s="76">
        <f>IF($E71   =0,0,($Q71   /$E71 )*100)</f>
        <v>13.671040687633049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81435000</v>
      </c>
      <c r="C75" s="130">
        <f>SUM(C9:C16,C19:C25,C28:C31,C34,C37:C41,C44:C54,C57:C60,C63:C67,C71:C72)</f>
        <v>-7628000</v>
      </c>
      <c r="D75" s="130"/>
      <c r="E75" s="130">
        <f>$B75      +$C75      +$D75</f>
        <v>73807000</v>
      </c>
      <c r="F75" s="131">
        <f t="shared" ref="F75:O75" si="46">SUM(F9:F16,F19:F25,F28:F31,F34,F37:F41,F44:F54,F57:F60,F63:F67,F71:F72)</f>
        <v>81435000</v>
      </c>
      <c r="G75" s="132">
        <f t="shared" si="46"/>
        <v>50390000</v>
      </c>
      <c r="H75" s="131">
        <f t="shared" si="46"/>
        <v>10616000</v>
      </c>
      <c r="I75" s="132">
        <f t="shared" si="46"/>
        <v>947913</v>
      </c>
      <c r="J75" s="131">
        <f t="shared" si="46"/>
        <v>20941000</v>
      </c>
      <c r="K75" s="132">
        <f t="shared" si="46"/>
        <v>91931</v>
      </c>
      <c r="L75" s="131">
        <f t="shared" si="46"/>
        <v>6443000</v>
      </c>
      <c r="M75" s="132">
        <f t="shared" si="46"/>
        <v>0</v>
      </c>
      <c r="N75" s="131">
        <f t="shared" si="46"/>
        <v>11396000</v>
      </c>
      <c r="O75" s="132">
        <f t="shared" si="46"/>
        <v>3827664</v>
      </c>
      <c r="P75" s="131">
        <f>$H75      +$J75      +$L75      +$N75</f>
        <v>49396000</v>
      </c>
      <c r="Q75" s="132">
        <f>$I75      +$K75      +$M75      +$O75</f>
        <v>4867508</v>
      </c>
      <c r="R75" s="72">
        <f>IF(($L75      =0),0,((($N75      -$L75      )/$L75      )*100))</f>
        <v>76.874126959490923</v>
      </c>
      <c r="S75" s="73">
        <f>IF(($M75      =0),0,((($O75      -$M75      )/$M75      )*100))</f>
        <v>0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96.119867678536679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9.471702665888305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145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146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147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148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149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150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151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152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153</v>
      </c>
    </row>
    <row r="118" spans="1:23" x14ac:dyDescent="0.2">
      <c r="A118" s="35" t="s">
        <v>154</v>
      </c>
    </row>
    <row r="119" spans="1:23" x14ac:dyDescent="0.2">
      <c r="A119" s="35" t="s">
        <v>155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156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157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158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mAPr8grmYUHNq+5lKbJOPBaOBGpZ5qAP4N3PYW2Ck8OlYMkeGNuV8FtvGKZdRQmqFOM8mxDuqrPpkvLOot+WuQ==" saltValue="/AK8P4I0ZNHihK/zDXsRPQ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135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3000000</v>
      </c>
      <c r="C10" s="118"/>
      <c r="D10" s="118"/>
      <c r="E10" s="118">
        <f t="shared" ref="E10:E17" si="0">$B10      +$C10      +$D10</f>
        <v>3000000</v>
      </c>
      <c r="F10" s="119">
        <v>3000000</v>
      </c>
      <c r="G10" s="120">
        <v>3000000</v>
      </c>
      <c r="H10" s="119">
        <v>415000</v>
      </c>
      <c r="I10" s="120"/>
      <c r="J10" s="119">
        <v>259000</v>
      </c>
      <c r="K10" s="120"/>
      <c r="L10" s="119">
        <v>510000</v>
      </c>
      <c r="M10" s="120"/>
      <c r="N10" s="119">
        <v>241000</v>
      </c>
      <c r="O10" s="120"/>
      <c r="P10" s="119">
        <f t="shared" ref="P10:P17" si="1">$H10      +$J10      +$L10      +$N10</f>
        <v>1425000</v>
      </c>
      <c r="Q10" s="120">
        <f t="shared" ref="Q10:Q17" si="2">$I10      +$K10      +$M10      +$O10</f>
        <v>0</v>
      </c>
      <c r="R10" s="59">
        <f t="shared" ref="R10:R17" si="3">IF(($L10      =0),0,((($N10      -$L10      )/$L10      )*100))</f>
        <v>-52.745098039215691</v>
      </c>
      <c r="S10" s="60">
        <f t="shared" ref="S10:S17" si="4">IF(($M10      =0),0,((($O10      -$M10      )/$M10      )*100))</f>
        <v>0</v>
      </c>
      <c r="T10" s="59">
        <f t="shared" ref="T10:T17" si="5">IF(($E10      =0),0,(($P10      /$E10      )*100))</f>
        <v>47.5</v>
      </c>
      <c r="U10" s="61">
        <f t="shared" ref="U10:U17" si="6">IF(($E10      =0),0,(($Q10      /$E10      )*100))</f>
        <v>0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3000000</v>
      </c>
      <c r="C17" s="121">
        <f>SUM(C9:C16)</f>
        <v>0</v>
      </c>
      <c r="D17" s="121"/>
      <c r="E17" s="121">
        <f t="shared" si="0"/>
        <v>3000000</v>
      </c>
      <c r="F17" s="122">
        <f t="shared" ref="F17:O17" si="7">SUM(F9:F16)</f>
        <v>3000000</v>
      </c>
      <c r="G17" s="123">
        <f t="shared" si="7"/>
        <v>3000000</v>
      </c>
      <c r="H17" s="122">
        <f t="shared" si="7"/>
        <v>415000</v>
      </c>
      <c r="I17" s="123">
        <f t="shared" si="7"/>
        <v>0</v>
      </c>
      <c r="J17" s="122">
        <f t="shared" si="7"/>
        <v>259000</v>
      </c>
      <c r="K17" s="123">
        <f t="shared" si="7"/>
        <v>0</v>
      </c>
      <c r="L17" s="122">
        <f t="shared" si="7"/>
        <v>510000</v>
      </c>
      <c r="M17" s="123">
        <f t="shared" si="7"/>
        <v>0</v>
      </c>
      <c r="N17" s="122">
        <f t="shared" si="7"/>
        <v>241000</v>
      </c>
      <c r="O17" s="123">
        <f t="shared" si="7"/>
        <v>0</v>
      </c>
      <c r="P17" s="122">
        <f t="shared" si="1"/>
        <v>1425000</v>
      </c>
      <c r="Q17" s="123">
        <f t="shared" si="2"/>
        <v>0</v>
      </c>
      <c r="R17" s="63">
        <f t="shared" si="3"/>
        <v>-52.745098039215691</v>
      </c>
      <c r="S17" s="64">
        <f t="shared" si="4"/>
        <v>0</v>
      </c>
      <c r="T17" s="63">
        <f>IF((SUM($E9:$E14))=0,0,(P17/(SUM($E9:$E14))*100))</f>
        <v>47.5</v>
      </c>
      <c r="U17" s="65">
        <f>IF((SUM($E9:$E14))=0,0,(Q17/(SUM($E9:$E14))*100))</f>
        <v>0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/>
      <c r="C34" s="118"/>
      <c r="D34" s="118"/>
      <c r="E34" s="118">
        <f>$B34      +$C34      +$D34</f>
        <v>0</v>
      </c>
      <c r="F34" s="119"/>
      <c r="G34" s="120"/>
      <c r="H34" s="119"/>
      <c r="I34" s="120"/>
      <c r="J34" s="119"/>
      <c r="K34" s="120"/>
      <c r="L34" s="119"/>
      <c r="M34" s="120"/>
      <c r="N34" s="119"/>
      <c r="O34" s="120"/>
      <c r="P34" s="119">
        <f>$H34      +$J34      +$L34      +$N34</f>
        <v>0</v>
      </c>
      <c r="Q34" s="120">
        <f>$I34      +$K34      +$M34      +$O34</f>
        <v>0</v>
      </c>
      <c r="R34" s="59">
        <f>IF(($L34      =0),0,((($N34      -$L34      )/$L34      )*100))</f>
        <v>0</v>
      </c>
      <c r="S34" s="60">
        <f>IF(($M34      =0),0,((($O34      -$M34      )/$M34      )*100))</f>
        <v>0</v>
      </c>
      <c r="T34" s="59">
        <f>IF(($E34      =0),0,(($P34      /$E34      )*100))</f>
        <v>0</v>
      </c>
      <c r="U34" s="61">
        <f>IF(($E34      =0),0,(($Q34      /$E34      )*100))</f>
        <v>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0</v>
      </c>
      <c r="C35" s="121">
        <f>C34</f>
        <v>0</v>
      </c>
      <c r="D35" s="121"/>
      <c r="E35" s="121">
        <f>$B35      +$C35      +$D35</f>
        <v>0</v>
      </c>
      <c r="F35" s="122">
        <f t="shared" ref="F35:O35" si="17">F34</f>
        <v>0</v>
      </c>
      <c r="G35" s="123">
        <f t="shared" si="17"/>
        <v>0</v>
      </c>
      <c r="H35" s="122">
        <f t="shared" si="17"/>
        <v>0</v>
      </c>
      <c r="I35" s="123">
        <f t="shared" si="17"/>
        <v>0</v>
      </c>
      <c r="J35" s="122">
        <f t="shared" si="17"/>
        <v>0</v>
      </c>
      <c r="K35" s="123">
        <f t="shared" si="17"/>
        <v>0</v>
      </c>
      <c r="L35" s="122">
        <f t="shared" si="17"/>
        <v>0</v>
      </c>
      <c r="M35" s="123">
        <f t="shared" si="17"/>
        <v>0</v>
      </c>
      <c r="N35" s="122">
        <f t="shared" si="17"/>
        <v>0</v>
      </c>
      <c r="O35" s="123">
        <f t="shared" si="17"/>
        <v>0</v>
      </c>
      <c r="P35" s="122">
        <f>$H35      +$J35      +$L35      +$N35</f>
        <v>0</v>
      </c>
      <c r="Q35" s="123">
        <f>$I35      +$K35      +$M35      +$O35</f>
        <v>0</v>
      </c>
      <c r="R35" s="63">
        <f>IF(($L35      =0),0,((($N35      -$L35      )/$L35      )*100))</f>
        <v>0</v>
      </c>
      <c r="S35" s="64">
        <f>IF(($M35      =0),0,((($O35      -$M35      )/$M35      )*100))</f>
        <v>0</v>
      </c>
      <c r="T35" s="63">
        <f>IF($E35   =0,0,($P35   /$E35   )*100)</f>
        <v>0</v>
      </c>
      <c r="U35" s="65">
        <f>IF($E35   =0,0,($Q35   /$E35   )*100)</f>
        <v>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55000</v>
      </c>
      <c r="C38" s="118"/>
      <c r="D38" s="118"/>
      <c r="E38" s="118">
        <f t="shared" si="18"/>
        <v>55000</v>
      </c>
      <c r="F38" s="119">
        <v>55000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55000</v>
      </c>
      <c r="C42" s="121">
        <f>SUM(C37:C41)</f>
        <v>0</v>
      </c>
      <c r="D42" s="121"/>
      <c r="E42" s="121">
        <f t="shared" si="18"/>
        <v>55000</v>
      </c>
      <c r="F42" s="122">
        <f t="shared" ref="F42:O42" si="25">SUM(F37:F41)</f>
        <v>55000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10000000</v>
      </c>
      <c r="C53" s="118"/>
      <c r="D53" s="118"/>
      <c r="E53" s="118">
        <f t="shared" si="26"/>
        <v>10000000</v>
      </c>
      <c r="F53" s="119">
        <v>10000000</v>
      </c>
      <c r="G53" s="120">
        <v>10000000</v>
      </c>
      <c r="H53" s="119"/>
      <c r="I53" s="120"/>
      <c r="J53" s="119">
        <v>3243000</v>
      </c>
      <c r="K53" s="120"/>
      <c r="L53" s="119">
        <v>1637000</v>
      </c>
      <c r="M53" s="120"/>
      <c r="N53" s="119">
        <v>1462000</v>
      </c>
      <c r="O53" s="120"/>
      <c r="P53" s="119">
        <f t="shared" si="27"/>
        <v>6342000</v>
      </c>
      <c r="Q53" s="120">
        <f t="shared" si="28"/>
        <v>0</v>
      </c>
      <c r="R53" s="59">
        <f t="shared" si="29"/>
        <v>-10.690287110568113</v>
      </c>
      <c r="S53" s="60">
        <f t="shared" si="30"/>
        <v>0</v>
      </c>
      <c r="T53" s="59">
        <f t="shared" si="31"/>
        <v>63.42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10000000</v>
      </c>
      <c r="C55" s="121">
        <f>SUM(C44:C54)</f>
        <v>0</v>
      </c>
      <c r="D55" s="121"/>
      <c r="E55" s="121">
        <f t="shared" si="26"/>
        <v>10000000</v>
      </c>
      <c r="F55" s="122">
        <f t="shared" ref="F55:O55" si="33">SUM(F44:F54)</f>
        <v>10000000</v>
      </c>
      <c r="G55" s="123">
        <f t="shared" si="33"/>
        <v>10000000</v>
      </c>
      <c r="H55" s="122">
        <f t="shared" si="33"/>
        <v>0</v>
      </c>
      <c r="I55" s="123">
        <f t="shared" si="33"/>
        <v>0</v>
      </c>
      <c r="J55" s="122">
        <f t="shared" si="33"/>
        <v>3243000</v>
      </c>
      <c r="K55" s="123">
        <f t="shared" si="33"/>
        <v>0</v>
      </c>
      <c r="L55" s="122">
        <f t="shared" si="33"/>
        <v>1637000</v>
      </c>
      <c r="M55" s="123">
        <f t="shared" si="33"/>
        <v>0</v>
      </c>
      <c r="N55" s="122">
        <f t="shared" si="33"/>
        <v>1462000</v>
      </c>
      <c r="O55" s="123">
        <f t="shared" si="33"/>
        <v>0</v>
      </c>
      <c r="P55" s="122">
        <f t="shared" si="27"/>
        <v>6342000</v>
      </c>
      <c r="Q55" s="123">
        <f t="shared" si="28"/>
        <v>0</v>
      </c>
      <c r="R55" s="63">
        <f t="shared" si="29"/>
        <v>-10.690287110568113</v>
      </c>
      <c r="S55" s="64">
        <f t="shared" si="30"/>
        <v>0</v>
      </c>
      <c r="T55" s="63">
        <f>IF((+$E45+$E47+$E49+$E50+$E53) =0,0,(P55   /(+$E45+$E47+$E49+$E50+$E53) )*100)</f>
        <v>63.42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13055000</v>
      </c>
      <c r="C69" s="130">
        <f>SUM(C9:C16,C19:C25,C28:C31,C34,C37:C41,C44:C54,C57:C60,C63:C67)</f>
        <v>0</v>
      </c>
      <c r="D69" s="130"/>
      <c r="E69" s="130">
        <f t="shared" si="35"/>
        <v>13055000</v>
      </c>
      <c r="F69" s="131">
        <f t="shared" ref="F69:O69" si="43">SUM(F9:F16,F19:F25,F28:F31,F34,F37:F41,F44:F54,F57:F60,F63:F67)</f>
        <v>13055000</v>
      </c>
      <c r="G69" s="132">
        <f t="shared" si="43"/>
        <v>13000000</v>
      </c>
      <c r="H69" s="131">
        <f t="shared" si="43"/>
        <v>415000</v>
      </c>
      <c r="I69" s="132">
        <f t="shared" si="43"/>
        <v>0</v>
      </c>
      <c r="J69" s="131">
        <f t="shared" si="43"/>
        <v>3502000</v>
      </c>
      <c r="K69" s="132">
        <f t="shared" si="43"/>
        <v>0</v>
      </c>
      <c r="L69" s="131">
        <f t="shared" si="43"/>
        <v>2147000</v>
      </c>
      <c r="M69" s="132">
        <f t="shared" si="43"/>
        <v>0</v>
      </c>
      <c r="N69" s="131">
        <f t="shared" si="43"/>
        <v>1703000</v>
      </c>
      <c r="O69" s="132">
        <f t="shared" si="43"/>
        <v>0</v>
      </c>
      <c r="P69" s="131">
        <f t="shared" si="36"/>
        <v>7767000</v>
      </c>
      <c r="Q69" s="132">
        <f t="shared" si="37"/>
        <v>0</v>
      </c>
      <c r="R69" s="72">
        <f t="shared" si="38"/>
        <v>-20.680018630647414</v>
      </c>
      <c r="S69" s="73">
        <f t="shared" si="39"/>
        <v>0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59.746153846153845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0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11979000</v>
      </c>
      <c r="C71" s="118"/>
      <c r="D71" s="118"/>
      <c r="E71" s="118">
        <f>$B71      +$C71      +$D71</f>
        <v>11979000</v>
      </c>
      <c r="F71" s="119">
        <v>11979000</v>
      </c>
      <c r="G71" s="120">
        <v>6979000</v>
      </c>
      <c r="H71" s="119"/>
      <c r="I71" s="120"/>
      <c r="J71" s="119">
        <v>1628000</v>
      </c>
      <c r="K71" s="120"/>
      <c r="L71" s="119">
        <v>977000</v>
      </c>
      <c r="M71" s="120"/>
      <c r="N71" s="119">
        <v>1159000</v>
      </c>
      <c r="O71" s="120"/>
      <c r="P71" s="119">
        <f>$H71      +$J71      +$L71      +$N71</f>
        <v>3764000</v>
      </c>
      <c r="Q71" s="120">
        <f>$I71      +$K71      +$M71      +$O71</f>
        <v>0</v>
      </c>
      <c r="R71" s="59">
        <f>IF(($L71      =0),0,((($N71      -$L71      )/$L71      )*100))</f>
        <v>18.628454452405322</v>
      </c>
      <c r="S71" s="60">
        <f>IF(($M71      =0),0,((($O71      -$M71      )/$M71      )*100))</f>
        <v>0</v>
      </c>
      <c r="T71" s="59">
        <f>IF(($E71      =0),0,(($P71      /$E71      )*100))</f>
        <v>31.42165456215043</v>
      </c>
      <c r="U71" s="61">
        <f>IF(($E71      =0),0,(($Q71      /$E71      )*100))</f>
        <v>0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11979000</v>
      </c>
      <c r="C73" s="127">
        <f>SUM(C71:C72)</f>
        <v>0</v>
      </c>
      <c r="D73" s="127"/>
      <c r="E73" s="127">
        <f>$B73      +$C73      +$D73</f>
        <v>11979000</v>
      </c>
      <c r="F73" s="128">
        <f t="shared" ref="F73:O73" si="44">SUM(F71:F72)</f>
        <v>11979000</v>
      </c>
      <c r="G73" s="129">
        <f t="shared" si="44"/>
        <v>6979000</v>
      </c>
      <c r="H73" s="128">
        <f t="shared" si="44"/>
        <v>0</v>
      </c>
      <c r="I73" s="129">
        <f t="shared" si="44"/>
        <v>0</v>
      </c>
      <c r="J73" s="128">
        <f t="shared" si="44"/>
        <v>1628000</v>
      </c>
      <c r="K73" s="129">
        <f t="shared" si="44"/>
        <v>0</v>
      </c>
      <c r="L73" s="128">
        <f t="shared" si="44"/>
        <v>977000</v>
      </c>
      <c r="M73" s="129">
        <f t="shared" si="44"/>
        <v>0</v>
      </c>
      <c r="N73" s="128">
        <f t="shared" si="44"/>
        <v>1159000</v>
      </c>
      <c r="O73" s="129">
        <f t="shared" si="44"/>
        <v>0</v>
      </c>
      <c r="P73" s="128">
        <f>$H73      +$J73      +$L73      +$N73</f>
        <v>3764000</v>
      </c>
      <c r="Q73" s="129">
        <f>$I73      +$K73      +$M73      +$O73</f>
        <v>0</v>
      </c>
      <c r="R73" s="68">
        <f>IF(($L73      =0),0,((($N73      -$L73      )/$L73      )*100))</f>
        <v>18.628454452405322</v>
      </c>
      <c r="S73" s="69">
        <f>IF(($M73      =0),0,((($O73      -$M73      )/$M73      )*100))</f>
        <v>0</v>
      </c>
      <c r="T73" s="68">
        <f>IF(($E71      =0),0,(($P71      /$E71      )*100))</f>
        <v>31.42165456215043</v>
      </c>
      <c r="U73" s="70">
        <f>IF($E71   =0,0,($Q71   /$E71 )*100)</f>
        <v>0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11979000</v>
      </c>
      <c r="C74" s="130">
        <f>SUM(C71:C72)</f>
        <v>0</v>
      </c>
      <c r="D74" s="130"/>
      <c r="E74" s="130">
        <f>$B74      +$C74      +$D74</f>
        <v>11979000</v>
      </c>
      <c r="F74" s="131">
        <f t="shared" ref="F74:O74" si="45">SUM(F71:F72)</f>
        <v>11979000</v>
      </c>
      <c r="G74" s="132">
        <f t="shared" si="45"/>
        <v>6979000</v>
      </c>
      <c r="H74" s="131">
        <f t="shared" si="45"/>
        <v>0</v>
      </c>
      <c r="I74" s="132">
        <f t="shared" si="45"/>
        <v>0</v>
      </c>
      <c r="J74" s="131">
        <f t="shared" si="45"/>
        <v>1628000</v>
      </c>
      <c r="K74" s="132">
        <f t="shared" si="45"/>
        <v>0</v>
      </c>
      <c r="L74" s="131">
        <f t="shared" si="45"/>
        <v>977000</v>
      </c>
      <c r="M74" s="132">
        <f t="shared" si="45"/>
        <v>0</v>
      </c>
      <c r="N74" s="131">
        <f t="shared" si="45"/>
        <v>1159000</v>
      </c>
      <c r="O74" s="132">
        <f t="shared" si="45"/>
        <v>0</v>
      </c>
      <c r="P74" s="131">
        <f>$H74      +$J74      +$L74      +$N74</f>
        <v>3764000</v>
      </c>
      <c r="Q74" s="132">
        <f>$I74      +$K74      +$M74      +$O74</f>
        <v>0</v>
      </c>
      <c r="R74" s="72">
        <f>IF(($L74      =0),0,((($N74      -$L74      )/$L74      )*100))</f>
        <v>18.628454452405322</v>
      </c>
      <c r="S74" s="73">
        <f>IF(($M74      =0),0,((($O74      -$M74      )/$M74      )*100))</f>
        <v>0</v>
      </c>
      <c r="T74" s="72">
        <f>IF(($E71      =0),0,(($P71      /$E71      )*100))</f>
        <v>31.42165456215043</v>
      </c>
      <c r="U74" s="76">
        <f>IF($E71   =0,0,($Q71   /$E71 )*100)</f>
        <v>0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25034000</v>
      </c>
      <c r="C75" s="130">
        <f>SUM(C9:C16,C19:C25,C28:C31,C34,C37:C41,C44:C54,C57:C60,C63:C67,C71:C72)</f>
        <v>0</v>
      </c>
      <c r="D75" s="130"/>
      <c r="E75" s="130">
        <f>$B75      +$C75      +$D75</f>
        <v>25034000</v>
      </c>
      <c r="F75" s="131">
        <f t="shared" ref="F75:O75" si="46">SUM(F9:F16,F19:F25,F28:F31,F34,F37:F41,F44:F54,F57:F60,F63:F67,F71:F72)</f>
        <v>25034000</v>
      </c>
      <c r="G75" s="132">
        <f t="shared" si="46"/>
        <v>19979000</v>
      </c>
      <c r="H75" s="131">
        <f t="shared" si="46"/>
        <v>415000</v>
      </c>
      <c r="I75" s="132">
        <f t="shared" si="46"/>
        <v>0</v>
      </c>
      <c r="J75" s="131">
        <f t="shared" si="46"/>
        <v>5130000</v>
      </c>
      <c r="K75" s="132">
        <f t="shared" si="46"/>
        <v>0</v>
      </c>
      <c r="L75" s="131">
        <f t="shared" si="46"/>
        <v>3124000</v>
      </c>
      <c r="M75" s="132">
        <f t="shared" si="46"/>
        <v>0</v>
      </c>
      <c r="N75" s="131">
        <f t="shared" si="46"/>
        <v>2862000</v>
      </c>
      <c r="O75" s="132">
        <f t="shared" si="46"/>
        <v>0</v>
      </c>
      <c r="P75" s="131">
        <f>$H75      +$J75      +$L75      +$N75</f>
        <v>11531000</v>
      </c>
      <c r="Q75" s="132">
        <f>$I75      +$K75      +$M75      +$O75</f>
        <v>0</v>
      </c>
      <c r="R75" s="72">
        <f>IF(($L75      =0),0,((($N75      -$L75      )/$L75      )*100))</f>
        <v>-8.3866837387964139</v>
      </c>
      <c r="S75" s="73">
        <f>IF(($M75      =0),0,((($O75      -$M75      )/$M75      )*100))</f>
        <v>0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46.162776732455264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0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145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146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147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148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149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150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151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152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153</v>
      </c>
    </row>
    <row r="118" spans="1:23" x14ac:dyDescent="0.2">
      <c r="A118" s="35" t="s">
        <v>154</v>
      </c>
    </row>
    <row r="119" spans="1:23" x14ac:dyDescent="0.2">
      <c r="A119" s="35" t="s">
        <v>155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156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157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158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30OQJLcZCOAJ94yUB9BJfguocdKvBxaSNtoKjtqlazPGJiBnFjEzmyED+rMhYl5eShnUsOzobQD5KnShGajJDg==" saltValue="57k0J1O7LQq4Y9z+Z3t4vg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136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3000000</v>
      </c>
      <c r="C10" s="118"/>
      <c r="D10" s="118"/>
      <c r="E10" s="118">
        <f t="shared" ref="E10:E17" si="0">$B10      +$C10      +$D10</f>
        <v>3000000</v>
      </c>
      <c r="F10" s="119">
        <v>3000000</v>
      </c>
      <c r="G10" s="120">
        <v>3000000</v>
      </c>
      <c r="H10" s="119">
        <v>1187000</v>
      </c>
      <c r="I10" s="120">
        <v>1146067</v>
      </c>
      <c r="J10" s="119">
        <v>732000</v>
      </c>
      <c r="K10" s="120">
        <v>732378</v>
      </c>
      <c r="L10" s="119">
        <v>221000</v>
      </c>
      <c r="M10" s="120">
        <v>884756</v>
      </c>
      <c r="N10" s="119">
        <v>303000</v>
      </c>
      <c r="O10" s="120">
        <v>236800</v>
      </c>
      <c r="P10" s="119">
        <f t="shared" ref="P10:P17" si="1">$H10      +$J10      +$L10      +$N10</f>
        <v>2443000</v>
      </c>
      <c r="Q10" s="120">
        <f t="shared" ref="Q10:Q17" si="2">$I10      +$K10      +$M10      +$O10</f>
        <v>3000001</v>
      </c>
      <c r="R10" s="59">
        <f t="shared" ref="R10:R17" si="3">IF(($L10      =0),0,((($N10      -$L10      )/$L10      )*100))</f>
        <v>37.104072398190048</v>
      </c>
      <c r="S10" s="60">
        <f t="shared" ref="S10:S17" si="4">IF(($M10      =0),0,((($O10      -$M10      )/$M10      )*100))</f>
        <v>-73.235558730316612</v>
      </c>
      <c r="T10" s="59">
        <f t="shared" ref="T10:T17" si="5">IF(($E10      =0),0,(($P10      /$E10      )*100))</f>
        <v>81.433333333333337</v>
      </c>
      <c r="U10" s="61">
        <f t="shared" ref="U10:U17" si="6">IF(($E10      =0),0,(($Q10      /$E10      )*100))</f>
        <v>100.00003333333333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3000000</v>
      </c>
      <c r="C17" s="121">
        <f>SUM(C9:C16)</f>
        <v>0</v>
      </c>
      <c r="D17" s="121"/>
      <c r="E17" s="121">
        <f t="shared" si="0"/>
        <v>3000000</v>
      </c>
      <c r="F17" s="122">
        <f t="shared" ref="F17:O17" si="7">SUM(F9:F16)</f>
        <v>3000000</v>
      </c>
      <c r="G17" s="123">
        <f t="shared" si="7"/>
        <v>3000000</v>
      </c>
      <c r="H17" s="122">
        <f t="shared" si="7"/>
        <v>1187000</v>
      </c>
      <c r="I17" s="123">
        <f t="shared" si="7"/>
        <v>1146067</v>
      </c>
      <c r="J17" s="122">
        <f t="shared" si="7"/>
        <v>732000</v>
      </c>
      <c r="K17" s="123">
        <f t="shared" si="7"/>
        <v>732378</v>
      </c>
      <c r="L17" s="122">
        <f t="shared" si="7"/>
        <v>221000</v>
      </c>
      <c r="M17" s="123">
        <f t="shared" si="7"/>
        <v>884756</v>
      </c>
      <c r="N17" s="122">
        <f t="shared" si="7"/>
        <v>303000</v>
      </c>
      <c r="O17" s="123">
        <f t="shared" si="7"/>
        <v>236800</v>
      </c>
      <c r="P17" s="122">
        <f t="shared" si="1"/>
        <v>2443000</v>
      </c>
      <c r="Q17" s="123">
        <f t="shared" si="2"/>
        <v>3000001</v>
      </c>
      <c r="R17" s="63">
        <f t="shared" si="3"/>
        <v>37.104072398190048</v>
      </c>
      <c r="S17" s="64">
        <f t="shared" si="4"/>
        <v>-73.235558730316612</v>
      </c>
      <c r="T17" s="63">
        <f>IF((SUM($E9:$E14))=0,0,(P17/(SUM($E9:$E14))*100))</f>
        <v>81.433333333333337</v>
      </c>
      <c r="U17" s="65">
        <f>IF((SUM($E9:$E14))=0,0,(Q17/(SUM($E9:$E14))*100))</f>
        <v>100.00003333333333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/>
      <c r="C34" s="118"/>
      <c r="D34" s="118"/>
      <c r="E34" s="118">
        <f>$B34      +$C34      +$D34</f>
        <v>0</v>
      </c>
      <c r="F34" s="119"/>
      <c r="G34" s="120"/>
      <c r="H34" s="119"/>
      <c r="I34" s="120"/>
      <c r="J34" s="119"/>
      <c r="K34" s="120"/>
      <c r="L34" s="119"/>
      <c r="M34" s="120"/>
      <c r="N34" s="119"/>
      <c r="O34" s="120"/>
      <c r="P34" s="119">
        <f>$H34      +$J34      +$L34      +$N34</f>
        <v>0</v>
      </c>
      <c r="Q34" s="120">
        <f>$I34      +$K34      +$M34      +$O34</f>
        <v>0</v>
      </c>
      <c r="R34" s="59">
        <f>IF(($L34      =0),0,((($N34      -$L34      )/$L34      )*100))</f>
        <v>0</v>
      </c>
      <c r="S34" s="60">
        <f>IF(($M34      =0),0,((($O34      -$M34      )/$M34      )*100))</f>
        <v>0</v>
      </c>
      <c r="T34" s="59">
        <f>IF(($E34      =0),0,(($P34      /$E34      )*100))</f>
        <v>0</v>
      </c>
      <c r="U34" s="61">
        <f>IF(($E34      =0),0,(($Q34      /$E34      )*100))</f>
        <v>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0</v>
      </c>
      <c r="C35" s="121">
        <f>C34</f>
        <v>0</v>
      </c>
      <c r="D35" s="121"/>
      <c r="E35" s="121">
        <f>$B35      +$C35      +$D35</f>
        <v>0</v>
      </c>
      <c r="F35" s="122">
        <f t="shared" ref="F35:O35" si="17">F34</f>
        <v>0</v>
      </c>
      <c r="G35" s="123">
        <f t="shared" si="17"/>
        <v>0</v>
      </c>
      <c r="H35" s="122">
        <f t="shared" si="17"/>
        <v>0</v>
      </c>
      <c r="I35" s="123">
        <f t="shared" si="17"/>
        <v>0</v>
      </c>
      <c r="J35" s="122">
        <f t="shared" si="17"/>
        <v>0</v>
      </c>
      <c r="K35" s="123">
        <f t="shared" si="17"/>
        <v>0</v>
      </c>
      <c r="L35" s="122">
        <f t="shared" si="17"/>
        <v>0</v>
      </c>
      <c r="M35" s="123">
        <f t="shared" si="17"/>
        <v>0</v>
      </c>
      <c r="N35" s="122">
        <f t="shared" si="17"/>
        <v>0</v>
      </c>
      <c r="O35" s="123">
        <f t="shared" si="17"/>
        <v>0</v>
      </c>
      <c r="P35" s="122">
        <f>$H35      +$J35      +$L35      +$N35</f>
        <v>0</v>
      </c>
      <c r="Q35" s="123">
        <f>$I35      +$K35      +$M35      +$O35</f>
        <v>0</v>
      </c>
      <c r="R35" s="63">
        <f>IF(($L35      =0),0,((($N35      -$L35      )/$L35      )*100))</f>
        <v>0</v>
      </c>
      <c r="S35" s="64">
        <f>IF(($M35      =0),0,((($O35      -$M35      )/$M35      )*100))</f>
        <v>0</v>
      </c>
      <c r="T35" s="63">
        <f>IF($E35   =0,0,($P35   /$E35   )*100)</f>
        <v>0</v>
      </c>
      <c r="U35" s="65">
        <f>IF($E35   =0,0,($Q35   /$E35   )*100)</f>
        <v>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28018000</v>
      </c>
      <c r="C38" s="118">
        <v>-7622000</v>
      </c>
      <c r="D38" s="118"/>
      <c r="E38" s="118">
        <f t="shared" si="18"/>
        <v>20396000</v>
      </c>
      <c r="F38" s="119">
        <v>28018000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28018000</v>
      </c>
      <c r="C42" s="121">
        <f>SUM(C37:C41)</f>
        <v>-7622000</v>
      </c>
      <c r="D42" s="121"/>
      <c r="E42" s="121">
        <f t="shared" si="18"/>
        <v>20396000</v>
      </c>
      <c r="F42" s="122">
        <f t="shared" ref="F42:O42" si="25">SUM(F37:F41)</f>
        <v>28018000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>
        <v>4327000</v>
      </c>
      <c r="C46" s="118"/>
      <c r="D46" s="118"/>
      <c r="E46" s="118">
        <f t="shared" si="26"/>
        <v>4327000</v>
      </c>
      <c r="F46" s="119">
        <v>4327000</v>
      </c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14163000</v>
      </c>
      <c r="C53" s="118"/>
      <c r="D53" s="118"/>
      <c r="E53" s="118">
        <f t="shared" si="26"/>
        <v>14163000</v>
      </c>
      <c r="F53" s="119">
        <v>14163000</v>
      </c>
      <c r="G53" s="120">
        <v>7082000</v>
      </c>
      <c r="H53" s="119"/>
      <c r="I53" s="120"/>
      <c r="J53" s="119"/>
      <c r="K53" s="120"/>
      <c r="L53" s="119">
        <v>1118000</v>
      </c>
      <c r="M53" s="120">
        <v>1118893</v>
      </c>
      <c r="N53" s="119">
        <v>5964000</v>
      </c>
      <c r="O53" s="120">
        <v>5963540</v>
      </c>
      <c r="P53" s="119">
        <f t="shared" si="27"/>
        <v>7082000</v>
      </c>
      <c r="Q53" s="120">
        <f t="shared" si="28"/>
        <v>7082433</v>
      </c>
      <c r="R53" s="59">
        <f t="shared" si="29"/>
        <v>433.45259391771015</v>
      </c>
      <c r="S53" s="60">
        <f t="shared" si="30"/>
        <v>432.98572785780232</v>
      </c>
      <c r="T53" s="59">
        <f t="shared" si="31"/>
        <v>50.003530325496016</v>
      </c>
      <c r="U53" s="61">
        <f t="shared" si="32"/>
        <v>50.006587587375549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18490000</v>
      </c>
      <c r="C55" s="121">
        <f>SUM(C44:C54)</f>
        <v>0</v>
      </c>
      <c r="D55" s="121"/>
      <c r="E55" s="121">
        <f t="shared" si="26"/>
        <v>18490000</v>
      </c>
      <c r="F55" s="122">
        <f t="shared" ref="F55:O55" si="33">SUM(F44:F54)</f>
        <v>18490000</v>
      </c>
      <c r="G55" s="123">
        <f t="shared" si="33"/>
        <v>7082000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1118000</v>
      </c>
      <c r="M55" s="123">
        <f t="shared" si="33"/>
        <v>1118893</v>
      </c>
      <c r="N55" s="122">
        <f t="shared" si="33"/>
        <v>5964000</v>
      </c>
      <c r="O55" s="123">
        <f t="shared" si="33"/>
        <v>5963540</v>
      </c>
      <c r="P55" s="122">
        <f t="shared" si="27"/>
        <v>7082000</v>
      </c>
      <c r="Q55" s="123">
        <f t="shared" si="28"/>
        <v>7082433</v>
      </c>
      <c r="R55" s="63">
        <f t="shared" si="29"/>
        <v>433.45259391771015</v>
      </c>
      <c r="S55" s="64">
        <f t="shared" si="30"/>
        <v>432.98572785780232</v>
      </c>
      <c r="T55" s="63">
        <f>IF((+$E45+$E47+$E49+$E50+$E53) =0,0,(P55   /(+$E45+$E47+$E49+$E50+$E53) )*100)</f>
        <v>50.003530325496016</v>
      </c>
      <c r="U55" s="65">
        <f>IF((+$E45+$E47+$E49+$E50+$E53) =0,0,(Q55   /(+$E45+$E47+$E49+$E50+$E53) )*100)</f>
        <v>50.006587587375549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49508000</v>
      </c>
      <c r="C69" s="130">
        <f>SUM(C9:C16,C19:C25,C28:C31,C34,C37:C41,C44:C54,C57:C60,C63:C67)</f>
        <v>-7622000</v>
      </c>
      <c r="D69" s="130"/>
      <c r="E69" s="130">
        <f t="shared" si="35"/>
        <v>41886000</v>
      </c>
      <c r="F69" s="131">
        <f t="shared" ref="F69:O69" si="43">SUM(F9:F16,F19:F25,F28:F31,F34,F37:F41,F44:F54,F57:F60,F63:F67)</f>
        <v>49508000</v>
      </c>
      <c r="G69" s="132">
        <f t="shared" si="43"/>
        <v>10082000</v>
      </c>
      <c r="H69" s="131">
        <f t="shared" si="43"/>
        <v>1187000</v>
      </c>
      <c r="I69" s="132">
        <f t="shared" si="43"/>
        <v>1146067</v>
      </c>
      <c r="J69" s="131">
        <f t="shared" si="43"/>
        <v>732000</v>
      </c>
      <c r="K69" s="132">
        <f t="shared" si="43"/>
        <v>732378</v>
      </c>
      <c r="L69" s="131">
        <f t="shared" si="43"/>
        <v>1339000</v>
      </c>
      <c r="M69" s="132">
        <f t="shared" si="43"/>
        <v>2003649</v>
      </c>
      <c r="N69" s="131">
        <f t="shared" si="43"/>
        <v>6267000</v>
      </c>
      <c r="O69" s="132">
        <f t="shared" si="43"/>
        <v>6200340</v>
      </c>
      <c r="P69" s="131">
        <f t="shared" si="36"/>
        <v>9525000</v>
      </c>
      <c r="Q69" s="132">
        <f t="shared" si="37"/>
        <v>10082434</v>
      </c>
      <c r="R69" s="72">
        <f t="shared" si="38"/>
        <v>368.03584764749814</v>
      </c>
      <c r="S69" s="73">
        <f t="shared" si="39"/>
        <v>209.45240408874008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55.497290683446955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58.745172755345799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17923000</v>
      </c>
      <c r="C71" s="118"/>
      <c r="D71" s="118"/>
      <c r="E71" s="118">
        <f>$B71      +$C71      +$D71</f>
        <v>17923000</v>
      </c>
      <c r="F71" s="119">
        <v>17923000</v>
      </c>
      <c r="G71" s="120">
        <v>17923000</v>
      </c>
      <c r="H71" s="119">
        <v>4135000</v>
      </c>
      <c r="I71" s="120">
        <v>2188741</v>
      </c>
      <c r="J71" s="119">
        <v>4728000</v>
      </c>
      <c r="K71" s="120">
        <v>3306677</v>
      </c>
      <c r="L71" s="119"/>
      <c r="M71" s="120">
        <v>2434085</v>
      </c>
      <c r="N71" s="119">
        <v>9060000</v>
      </c>
      <c r="O71" s="120">
        <v>8939654</v>
      </c>
      <c r="P71" s="119">
        <f>$H71      +$J71      +$L71      +$N71</f>
        <v>17923000</v>
      </c>
      <c r="Q71" s="120">
        <f>$I71      +$K71      +$M71      +$O71</f>
        <v>16869157</v>
      </c>
      <c r="R71" s="59">
        <f>IF(($L71      =0),0,((($N71      -$L71      )/$L71      )*100))</f>
        <v>0</v>
      </c>
      <c r="S71" s="60">
        <f>IF(($M71      =0),0,((($O71      -$M71      )/$M71      )*100))</f>
        <v>267.26959001020919</v>
      </c>
      <c r="T71" s="59">
        <f>IF(($E71      =0),0,(($P71      /$E71      )*100))</f>
        <v>100</v>
      </c>
      <c r="U71" s="61">
        <f>IF(($E71      =0),0,(($Q71      /$E71      )*100))</f>
        <v>94.120164035038783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17923000</v>
      </c>
      <c r="C73" s="127">
        <f>SUM(C71:C72)</f>
        <v>0</v>
      </c>
      <c r="D73" s="127"/>
      <c r="E73" s="127">
        <f>$B73      +$C73      +$D73</f>
        <v>17923000</v>
      </c>
      <c r="F73" s="128">
        <f t="shared" ref="F73:O73" si="44">SUM(F71:F72)</f>
        <v>17923000</v>
      </c>
      <c r="G73" s="129">
        <f t="shared" si="44"/>
        <v>17923000</v>
      </c>
      <c r="H73" s="128">
        <f t="shared" si="44"/>
        <v>4135000</v>
      </c>
      <c r="I73" s="129">
        <f t="shared" si="44"/>
        <v>2188741</v>
      </c>
      <c r="J73" s="128">
        <f t="shared" si="44"/>
        <v>4728000</v>
      </c>
      <c r="K73" s="129">
        <f t="shared" si="44"/>
        <v>3306677</v>
      </c>
      <c r="L73" s="128">
        <f t="shared" si="44"/>
        <v>0</v>
      </c>
      <c r="M73" s="129">
        <f t="shared" si="44"/>
        <v>2434085</v>
      </c>
      <c r="N73" s="128">
        <f t="shared" si="44"/>
        <v>9060000</v>
      </c>
      <c r="O73" s="129">
        <f t="shared" si="44"/>
        <v>8939654</v>
      </c>
      <c r="P73" s="128">
        <f>$H73      +$J73      +$L73      +$N73</f>
        <v>17923000</v>
      </c>
      <c r="Q73" s="129">
        <f>$I73      +$K73      +$M73      +$O73</f>
        <v>16869157</v>
      </c>
      <c r="R73" s="68">
        <f>IF(($L73      =0),0,((($N73      -$L73      )/$L73      )*100))</f>
        <v>0</v>
      </c>
      <c r="S73" s="69">
        <f>IF(($M73      =0),0,((($O73      -$M73      )/$M73      )*100))</f>
        <v>267.26959001020919</v>
      </c>
      <c r="T73" s="68">
        <f>IF(($E71      =0),0,(($P71      /$E71      )*100))</f>
        <v>100</v>
      </c>
      <c r="U73" s="70">
        <f>IF($E71   =0,0,($Q71   /$E71 )*100)</f>
        <v>94.120164035038783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17923000</v>
      </c>
      <c r="C74" s="130">
        <f>SUM(C71:C72)</f>
        <v>0</v>
      </c>
      <c r="D74" s="130"/>
      <c r="E74" s="130">
        <f>$B74      +$C74      +$D74</f>
        <v>17923000</v>
      </c>
      <c r="F74" s="131">
        <f t="shared" ref="F74:O74" si="45">SUM(F71:F72)</f>
        <v>17923000</v>
      </c>
      <c r="G74" s="132">
        <f t="shared" si="45"/>
        <v>17923000</v>
      </c>
      <c r="H74" s="131">
        <f t="shared" si="45"/>
        <v>4135000</v>
      </c>
      <c r="I74" s="132">
        <f t="shared" si="45"/>
        <v>2188741</v>
      </c>
      <c r="J74" s="131">
        <f t="shared" si="45"/>
        <v>4728000</v>
      </c>
      <c r="K74" s="132">
        <f t="shared" si="45"/>
        <v>3306677</v>
      </c>
      <c r="L74" s="131">
        <f t="shared" si="45"/>
        <v>0</v>
      </c>
      <c r="M74" s="132">
        <f t="shared" si="45"/>
        <v>2434085</v>
      </c>
      <c r="N74" s="131">
        <f t="shared" si="45"/>
        <v>9060000</v>
      </c>
      <c r="O74" s="132">
        <f t="shared" si="45"/>
        <v>8939654</v>
      </c>
      <c r="P74" s="131">
        <f>$H74      +$J74      +$L74      +$N74</f>
        <v>17923000</v>
      </c>
      <c r="Q74" s="132">
        <f>$I74      +$K74      +$M74      +$O74</f>
        <v>16869157</v>
      </c>
      <c r="R74" s="72">
        <f>IF(($L74      =0),0,((($N74      -$L74      )/$L74      )*100))</f>
        <v>0</v>
      </c>
      <c r="S74" s="73">
        <f>IF(($M74      =0),0,((($O74      -$M74      )/$M74      )*100))</f>
        <v>267.26959001020919</v>
      </c>
      <c r="T74" s="72">
        <f>IF(($E71      =0),0,(($P71      /$E71      )*100))</f>
        <v>100</v>
      </c>
      <c r="U74" s="76">
        <f>IF($E71   =0,0,($Q71   /$E71 )*100)</f>
        <v>94.120164035038783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67431000</v>
      </c>
      <c r="C75" s="130">
        <f>SUM(C9:C16,C19:C25,C28:C31,C34,C37:C41,C44:C54,C57:C60,C63:C67,C71:C72)</f>
        <v>-7622000</v>
      </c>
      <c r="D75" s="130"/>
      <c r="E75" s="130">
        <f>$B75      +$C75      +$D75</f>
        <v>59809000</v>
      </c>
      <c r="F75" s="131">
        <f t="shared" ref="F75:O75" si="46">SUM(F9:F16,F19:F25,F28:F31,F34,F37:F41,F44:F54,F57:F60,F63:F67,F71:F72)</f>
        <v>67431000</v>
      </c>
      <c r="G75" s="132">
        <f t="shared" si="46"/>
        <v>28005000</v>
      </c>
      <c r="H75" s="131">
        <f t="shared" si="46"/>
        <v>5322000</v>
      </c>
      <c r="I75" s="132">
        <f t="shared" si="46"/>
        <v>3334808</v>
      </c>
      <c r="J75" s="131">
        <f t="shared" si="46"/>
        <v>5460000</v>
      </c>
      <c r="K75" s="132">
        <f t="shared" si="46"/>
        <v>4039055</v>
      </c>
      <c r="L75" s="131">
        <f t="shared" si="46"/>
        <v>1339000</v>
      </c>
      <c r="M75" s="132">
        <f t="shared" si="46"/>
        <v>4437734</v>
      </c>
      <c r="N75" s="131">
        <f t="shared" si="46"/>
        <v>15327000</v>
      </c>
      <c r="O75" s="132">
        <f t="shared" si="46"/>
        <v>15139994</v>
      </c>
      <c r="P75" s="131">
        <f>$H75      +$J75      +$L75      +$N75</f>
        <v>27448000</v>
      </c>
      <c r="Q75" s="132">
        <f>$I75      +$K75      +$M75      +$O75</f>
        <v>26951591</v>
      </c>
      <c r="R75" s="72">
        <f>IF(($L75      =0),0,((($N75      -$L75      )/$L75      )*100))</f>
        <v>1044.6601941747574</v>
      </c>
      <c r="S75" s="73">
        <f>IF(($M75      =0),0,((($O75      -$M75      )/$M75      )*100))</f>
        <v>241.16497293438499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78.230633301031745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76.815798324117878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145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146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147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148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149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150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151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152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153</v>
      </c>
    </row>
    <row r="118" spans="1:23" x14ac:dyDescent="0.2">
      <c r="A118" s="35" t="s">
        <v>154</v>
      </c>
    </row>
    <row r="119" spans="1:23" x14ac:dyDescent="0.2">
      <c r="A119" s="35" t="s">
        <v>155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156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157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158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EqpTTEWBjPQIJAbcDs8gUYUgF7Bbh3WSeSkAh/mq8/uSDbiv3xTrKUTjT/XCvlrxCcvyuvPNMwHhvW1RUBv4kg==" saltValue="VQ1Q1Dph08L/Snn7yQ5ufA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137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3000000</v>
      </c>
      <c r="C10" s="118"/>
      <c r="D10" s="118"/>
      <c r="E10" s="118">
        <f t="shared" ref="E10:E17" si="0">$B10      +$C10      +$D10</f>
        <v>3000000</v>
      </c>
      <c r="F10" s="119">
        <v>3000000</v>
      </c>
      <c r="G10" s="120">
        <v>3000000</v>
      </c>
      <c r="H10" s="119">
        <v>1535000</v>
      </c>
      <c r="I10" s="120">
        <v>-14750000</v>
      </c>
      <c r="J10" s="119">
        <v>857000</v>
      </c>
      <c r="K10" s="120">
        <v>1495852</v>
      </c>
      <c r="L10" s="119"/>
      <c r="M10" s="120">
        <v>15399714</v>
      </c>
      <c r="N10" s="119">
        <v>153000</v>
      </c>
      <c r="O10" s="120"/>
      <c r="P10" s="119">
        <f t="shared" ref="P10:P17" si="1">$H10      +$J10      +$L10      +$N10</f>
        <v>2545000</v>
      </c>
      <c r="Q10" s="120">
        <f t="shared" ref="Q10:Q17" si="2">$I10      +$K10      +$M10      +$O10</f>
        <v>2145566</v>
      </c>
      <c r="R10" s="59">
        <f t="shared" ref="R10:R17" si="3">IF(($L10      =0),0,((($N10      -$L10      )/$L10      )*100))</f>
        <v>0</v>
      </c>
      <c r="S10" s="60">
        <f t="shared" ref="S10:S17" si="4">IF(($M10      =0),0,((($O10      -$M10      )/$M10      )*100))</f>
        <v>-100</v>
      </c>
      <c r="T10" s="59">
        <f t="shared" ref="T10:T17" si="5">IF(($E10      =0),0,(($P10      /$E10      )*100))</f>
        <v>84.833333333333343</v>
      </c>
      <c r="U10" s="61">
        <f t="shared" ref="U10:U17" si="6">IF(($E10      =0),0,(($Q10      /$E10      )*100))</f>
        <v>71.518866666666668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3000000</v>
      </c>
      <c r="C17" s="121">
        <f>SUM(C9:C16)</f>
        <v>0</v>
      </c>
      <c r="D17" s="121"/>
      <c r="E17" s="121">
        <f t="shared" si="0"/>
        <v>3000000</v>
      </c>
      <c r="F17" s="122">
        <f t="shared" ref="F17:O17" si="7">SUM(F9:F16)</f>
        <v>3000000</v>
      </c>
      <c r="G17" s="123">
        <f t="shared" si="7"/>
        <v>3000000</v>
      </c>
      <c r="H17" s="122">
        <f t="shared" si="7"/>
        <v>1535000</v>
      </c>
      <c r="I17" s="123">
        <f t="shared" si="7"/>
        <v>-14750000</v>
      </c>
      <c r="J17" s="122">
        <f t="shared" si="7"/>
        <v>857000</v>
      </c>
      <c r="K17" s="123">
        <f t="shared" si="7"/>
        <v>1495852</v>
      </c>
      <c r="L17" s="122">
        <f t="shared" si="7"/>
        <v>0</v>
      </c>
      <c r="M17" s="123">
        <f t="shared" si="7"/>
        <v>15399714</v>
      </c>
      <c r="N17" s="122">
        <f t="shared" si="7"/>
        <v>153000</v>
      </c>
      <c r="O17" s="123">
        <f t="shared" si="7"/>
        <v>0</v>
      </c>
      <c r="P17" s="122">
        <f t="shared" si="1"/>
        <v>2545000</v>
      </c>
      <c r="Q17" s="123">
        <f t="shared" si="2"/>
        <v>2145566</v>
      </c>
      <c r="R17" s="63">
        <f t="shared" si="3"/>
        <v>0</v>
      </c>
      <c r="S17" s="64">
        <f t="shared" si="4"/>
        <v>-100</v>
      </c>
      <c r="T17" s="63">
        <f>IF((SUM($E9:$E14))=0,0,(P17/(SUM($E9:$E14))*100))</f>
        <v>84.833333333333343</v>
      </c>
      <c r="U17" s="65">
        <f>IF((SUM($E9:$E14))=0,0,(Q17/(SUM($E9:$E14))*100))</f>
        <v>71.518866666666668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/>
      <c r="C34" s="118"/>
      <c r="D34" s="118"/>
      <c r="E34" s="118">
        <f>$B34      +$C34      +$D34</f>
        <v>0</v>
      </c>
      <c r="F34" s="119"/>
      <c r="G34" s="120"/>
      <c r="H34" s="119"/>
      <c r="I34" s="120"/>
      <c r="J34" s="119"/>
      <c r="K34" s="120"/>
      <c r="L34" s="119"/>
      <c r="M34" s="120"/>
      <c r="N34" s="119"/>
      <c r="O34" s="120"/>
      <c r="P34" s="119">
        <f>$H34      +$J34      +$L34      +$N34</f>
        <v>0</v>
      </c>
      <c r="Q34" s="120">
        <f>$I34      +$K34      +$M34      +$O34</f>
        <v>0</v>
      </c>
      <c r="R34" s="59">
        <f>IF(($L34      =0),0,((($N34      -$L34      )/$L34      )*100))</f>
        <v>0</v>
      </c>
      <c r="S34" s="60">
        <f>IF(($M34      =0),0,((($O34      -$M34      )/$M34      )*100))</f>
        <v>0</v>
      </c>
      <c r="T34" s="59">
        <f>IF(($E34      =0),0,(($P34      /$E34      )*100))</f>
        <v>0</v>
      </c>
      <c r="U34" s="61">
        <f>IF(($E34      =0),0,(($Q34      /$E34      )*100))</f>
        <v>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0</v>
      </c>
      <c r="C35" s="121">
        <f>C34</f>
        <v>0</v>
      </c>
      <c r="D35" s="121"/>
      <c r="E35" s="121">
        <f>$B35      +$C35      +$D35</f>
        <v>0</v>
      </c>
      <c r="F35" s="122">
        <f t="shared" ref="F35:O35" si="17">F34</f>
        <v>0</v>
      </c>
      <c r="G35" s="123">
        <f t="shared" si="17"/>
        <v>0</v>
      </c>
      <c r="H35" s="122">
        <f t="shared" si="17"/>
        <v>0</v>
      </c>
      <c r="I35" s="123">
        <f t="shared" si="17"/>
        <v>0</v>
      </c>
      <c r="J35" s="122">
        <f t="shared" si="17"/>
        <v>0</v>
      </c>
      <c r="K35" s="123">
        <f t="shared" si="17"/>
        <v>0</v>
      </c>
      <c r="L35" s="122">
        <f t="shared" si="17"/>
        <v>0</v>
      </c>
      <c r="M35" s="123">
        <f t="shared" si="17"/>
        <v>0</v>
      </c>
      <c r="N35" s="122">
        <f t="shared" si="17"/>
        <v>0</v>
      </c>
      <c r="O35" s="123">
        <f t="shared" si="17"/>
        <v>0</v>
      </c>
      <c r="P35" s="122">
        <f>$H35      +$J35      +$L35      +$N35</f>
        <v>0</v>
      </c>
      <c r="Q35" s="123">
        <f>$I35      +$K35      +$M35      +$O35</f>
        <v>0</v>
      </c>
      <c r="R35" s="63">
        <f>IF(($L35      =0),0,((($N35      -$L35      )/$L35      )*100))</f>
        <v>0</v>
      </c>
      <c r="S35" s="64">
        <f>IF(($M35      =0),0,((($O35      -$M35      )/$M35      )*100))</f>
        <v>0</v>
      </c>
      <c r="T35" s="63">
        <f>IF($E35   =0,0,($P35   /$E35   )*100)</f>
        <v>0</v>
      </c>
      <c r="U35" s="65">
        <f>IF($E35   =0,0,($Q35   /$E35   )*100)</f>
        <v>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0</v>
      </c>
      <c r="C42" s="121">
        <f>SUM(C37:C41)</f>
        <v>0</v>
      </c>
      <c r="D42" s="121"/>
      <c r="E42" s="121">
        <f t="shared" si="18"/>
        <v>0</v>
      </c>
      <c r="F42" s="122">
        <f t="shared" ref="F42:O42" si="25">SUM(F37:F41)</f>
        <v>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20000000</v>
      </c>
      <c r="C53" s="118"/>
      <c r="D53" s="118"/>
      <c r="E53" s="118">
        <f t="shared" si="26"/>
        <v>20000000</v>
      </c>
      <c r="F53" s="119">
        <v>20000000</v>
      </c>
      <c r="G53" s="120">
        <v>20000000</v>
      </c>
      <c r="H53" s="119">
        <v>4899000</v>
      </c>
      <c r="I53" s="120">
        <v>-105697013</v>
      </c>
      <c r="J53" s="119">
        <v>8841000</v>
      </c>
      <c r="K53" s="120">
        <v>18015128</v>
      </c>
      <c r="L53" s="119">
        <v>3919000</v>
      </c>
      <c r="M53" s="120">
        <v>109459209</v>
      </c>
      <c r="N53" s="119">
        <v>2341000</v>
      </c>
      <c r="O53" s="120"/>
      <c r="P53" s="119">
        <f t="shared" si="27"/>
        <v>20000000</v>
      </c>
      <c r="Q53" s="120">
        <f t="shared" si="28"/>
        <v>21777324</v>
      </c>
      <c r="R53" s="59">
        <f t="shared" si="29"/>
        <v>-40.265373819852002</v>
      </c>
      <c r="S53" s="60">
        <f t="shared" si="30"/>
        <v>-100</v>
      </c>
      <c r="T53" s="59">
        <f t="shared" si="31"/>
        <v>100</v>
      </c>
      <c r="U53" s="61">
        <f t="shared" si="32"/>
        <v>108.88661999999999</v>
      </c>
      <c r="V53" s="119">
        <v>17596000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20000000</v>
      </c>
      <c r="C55" s="121">
        <f>SUM(C44:C54)</f>
        <v>0</v>
      </c>
      <c r="D55" s="121"/>
      <c r="E55" s="121">
        <f t="shared" si="26"/>
        <v>20000000</v>
      </c>
      <c r="F55" s="122">
        <f t="shared" ref="F55:O55" si="33">SUM(F44:F54)</f>
        <v>20000000</v>
      </c>
      <c r="G55" s="123">
        <f t="shared" si="33"/>
        <v>20000000</v>
      </c>
      <c r="H55" s="122">
        <f t="shared" si="33"/>
        <v>4899000</v>
      </c>
      <c r="I55" s="123">
        <f t="shared" si="33"/>
        <v>-105697013</v>
      </c>
      <c r="J55" s="122">
        <f t="shared" si="33"/>
        <v>8841000</v>
      </c>
      <c r="K55" s="123">
        <f t="shared" si="33"/>
        <v>18015128</v>
      </c>
      <c r="L55" s="122">
        <f t="shared" si="33"/>
        <v>3919000</v>
      </c>
      <c r="M55" s="123">
        <f t="shared" si="33"/>
        <v>109459209</v>
      </c>
      <c r="N55" s="122">
        <f t="shared" si="33"/>
        <v>2341000</v>
      </c>
      <c r="O55" s="123">
        <f t="shared" si="33"/>
        <v>0</v>
      </c>
      <c r="P55" s="122">
        <f t="shared" si="27"/>
        <v>20000000</v>
      </c>
      <c r="Q55" s="123">
        <f t="shared" si="28"/>
        <v>21777324</v>
      </c>
      <c r="R55" s="63">
        <f t="shared" si="29"/>
        <v>-40.265373819852002</v>
      </c>
      <c r="S55" s="64">
        <f t="shared" si="30"/>
        <v>-100</v>
      </c>
      <c r="T55" s="63">
        <f>IF((+$E45+$E47+$E49+$E50+$E53) =0,0,(P55   /(+$E45+$E47+$E49+$E50+$E53) )*100)</f>
        <v>100</v>
      </c>
      <c r="U55" s="65">
        <f>IF((+$E45+$E47+$E49+$E50+$E53) =0,0,(Q55   /(+$E45+$E47+$E49+$E50+$E53) )*100)</f>
        <v>108.88661999999999</v>
      </c>
      <c r="V55" s="122">
        <f>SUM(V44:V54)</f>
        <v>17596000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23000000</v>
      </c>
      <c r="C69" s="130">
        <f>SUM(C9:C16,C19:C25,C28:C31,C34,C37:C41,C44:C54,C57:C60,C63:C67)</f>
        <v>0</v>
      </c>
      <c r="D69" s="130"/>
      <c r="E69" s="130">
        <f t="shared" si="35"/>
        <v>23000000</v>
      </c>
      <c r="F69" s="131">
        <f t="shared" ref="F69:O69" si="43">SUM(F9:F16,F19:F25,F28:F31,F34,F37:F41,F44:F54,F57:F60,F63:F67)</f>
        <v>23000000</v>
      </c>
      <c r="G69" s="132">
        <f t="shared" si="43"/>
        <v>23000000</v>
      </c>
      <c r="H69" s="131">
        <f t="shared" si="43"/>
        <v>6434000</v>
      </c>
      <c r="I69" s="132">
        <f t="shared" si="43"/>
        <v>-120447013</v>
      </c>
      <c r="J69" s="131">
        <f t="shared" si="43"/>
        <v>9698000</v>
      </c>
      <c r="K69" s="132">
        <f t="shared" si="43"/>
        <v>19510980</v>
      </c>
      <c r="L69" s="131">
        <f t="shared" si="43"/>
        <v>3919000</v>
      </c>
      <c r="M69" s="132">
        <f t="shared" si="43"/>
        <v>124858923</v>
      </c>
      <c r="N69" s="131">
        <f t="shared" si="43"/>
        <v>2494000</v>
      </c>
      <c r="O69" s="132">
        <f t="shared" si="43"/>
        <v>0</v>
      </c>
      <c r="P69" s="131">
        <f t="shared" si="36"/>
        <v>22545000</v>
      </c>
      <c r="Q69" s="132">
        <f t="shared" si="37"/>
        <v>23922890</v>
      </c>
      <c r="R69" s="72">
        <f t="shared" si="38"/>
        <v>-36.361316662413877</v>
      </c>
      <c r="S69" s="73">
        <f t="shared" si="39"/>
        <v>-100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98.021739130434781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104.01256521739131</v>
      </c>
      <c r="V69" s="131">
        <f>SUM(V9:V16,V19:V25,V28:V31,V34,V37:V41,V44:V54,V57:V60,V63:V67)</f>
        <v>17596000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8812000</v>
      </c>
      <c r="C71" s="118"/>
      <c r="D71" s="118"/>
      <c r="E71" s="118">
        <f>$B71      +$C71      +$D71</f>
        <v>8812000</v>
      </c>
      <c r="F71" s="119">
        <v>8812000</v>
      </c>
      <c r="G71" s="120">
        <v>8812000</v>
      </c>
      <c r="H71" s="119">
        <v>2923000</v>
      </c>
      <c r="I71" s="120">
        <v>-165841435</v>
      </c>
      <c r="J71" s="119">
        <v>5889000</v>
      </c>
      <c r="K71" s="120">
        <v>2219390</v>
      </c>
      <c r="L71" s="119"/>
      <c r="M71" s="120">
        <v>165868781</v>
      </c>
      <c r="N71" s="119"/>
      <c r="O71" s="120"/>
      <c r="P71" s="119">
        <f>$H71      +$J71      +$L71      +$N71</f>
        <v>8812000</v>
      </c>
      <c r="Q71" s="120">
        <f>$I71      +$K71      +$M71      +$O71</f>
        <v>2246736</v>
      </c>
      <c r="R71" s="59">
        <f>IF(($L71      =0),0,((($N71      -$L71      )/$L71      )*100))</f>
        <v>0</v>
      </c>
      <c r="S71" s="60">
        <f>IF(($M71      =0),0,((($O71      -$M71      )/$M71      )*100))</f>
        <v>-100</v>
      </c>
      <c r="T71" s="59">
        <f>IF(($E71      =0),0,(($P71      /$E71      )*100))</f>
        <v>100</v>
      </c>
      <c r="U71" s="61">
        <f>IF(($E71      =0),0,(($Q71      /$E71      )*100))</f>
        <v>25.496323195642308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8812000</v>
      </c>
      <c r="C73" s="127">
        <f>SUM(C71:C72)</f>
        <v>0</v>
      </c>
      <c r="D73" s="127"/>
      <c r="E73" s="127">
        <f>$B73      +$C73      +$D73</f>
        <v>8812000</v>
      </c>
      <c r="F73" s="128">
        <f t="shared" ref="F73:O73" si="44">SUM(F71:F72)</f>
        <v>8812000</v>
      </c>
      <c r="G73" s="129">
        <f t="shared" si="44"/>
        <v>8812000</v>
      </c>
      <c r="H73" s="128">
        <f t="shared" si="44"/>
        <v>2923000</v>
      </c>
      <c r="I73" s="129">
        <f t="shared" si="44"/>
        <v>-165841435</v>
      </c>
      <c r="J73" s="128">
        <f t="shared" si="44"/>
        <v>5889000</v>
      </c>
      <c r="K73" s="129">
        <f t="shared" si="44"/>
        <v>2219390</v>
      </c>
      <c r="L73" s="128">
        <f t="shared" si="44"/>
        <v>0</v>
      </c>
      <c r="M73" s="129">
        <f t="shared" si="44"/>
        <v>165868781</v>
      </c>
      <c r="N73" s="128">
        <f t="shared" si="44"/>
        <v>0</v>
      </c>
      <c r="O73" s="129">
        <f t="shared" si="44"/>
        <v>0</v>
      </c>
      <c r="P73" s="128">
        <f>$H73      +$J73      +$L73      +$N73</f>
        <v>8812000</v>
      </c>
      <c r="Q73" s="129">
        <f>$I73      +$K73      +$M73      +$O73</f>
        <v>2246736</v>
      </c>
      <c r="R73" s="68">
        <f>IF(($L73      =0),0,((($N73      -$L73      )/$L73      )*100))</f>
        <v>0</v>
      </c>
      <c r="S73" s="69">
        <f>IF(($M73      =0),0,((($O73      -$M73      )/$M73      )*100))</f>
        <v>-100</v>
      </c>
      <c r="T73" s="68">
        <f>IF(($E71      =0),0,(($P71      /$E71      )*100))</f>
        <v>100</v>
      </c>
      <c r="U73" s="70">
        <f>IF($E71   =0,0,($Q71   /$E71 )*100)</f>
        <v>25.496323195642308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8812000</v>
      </c>
      <c r="C74" s="130">
        <f>SUM(C71:C72)</f>
        <v>0</v>
      </c>
      <c r="D74" s="130"/>
      <c r="E74" s="130">
        <f>$B74      +$C74      +$D74</f>
        <v>8812000</v>
      </c>
      <c r="F74" s="131">
        <f t="shared" ref="F74:O74" si="45">SUM(F71:F72)</f>
        <v>8812000</v>
      </c>
      <c r="G74" s="132">
        <f t="shared" si="45"/>
        <v>8812000</v>
      </c>
      <c r="H74" s="131">
        <f t="shared" si="45"/>
        <v>2923000</v>
      </c>
      <c r="I74" s="132">
        <f t="shared" si="45"/>
        <v>-165841435</v>
      </c>
      <c r="J74" s="131">
        <f t="shared" si="45"/>
        <v>5889000</v>
      </c>
      <c r="K74" s="132">
        <f t="shared" si="45"/>
        <v>2219390</v>
      </c>
      <c r="L74" s="131">
        <f t="shared" si="45"/>
        <v>0</v>
      </c>
      <c r="M74" s="132">
        <f t="shared" si="45"/>
        <v>165868781</v>
      </c>
      <c r="N74" s="131">
        <f t="shared" si="45"/>
        <v>0</v>
      </c>
      <c r="O74" s="132">
        <f t="shared" si="45"/>
        <v>0</v>
      </c>
      <c r="P74" s="131">
        <f>$H74      +$J74      +$L74      +$N74</f>
        <v>8812000</v>
      </c>
      <c r="Q74" s="132">
        <f>$I74      +$K74      +$M74      +$O74</f>
        <v>2246736</v>
      </c>
      <c r="R74" s="72">
        <f>IF(($L74      =0),0,((($N74      -$L74      )/$L74      )*100))</f>
        <v>0</v>
      </c>
      <c r="S74" s="73">
        <f>IF(($M74      =0),0,((($O74      -$M74      )/$M74      )*100))</f>
        <v>-100</v>
      </c>
      <c r="T74" s="72">
        <f>IF(($E71      =0),0,(($P71      /$E71      )*100))</f>
        <v>100</v>
      </c>
      <c r="U74" s="76">
        <f>IF($E71   =0,0,($Q71   /$E71 )*100)</f>
        <v>25.496323195642308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31812000</v>
      </c>
      <c r="C75" s="130">
        <f>SUM(C9:C16,C19:C25,C28:C31,C34,C37:C41,C44:C54,C57:C60,C63:C67,C71:C72)</f>
        <v>0</v>
      </c>
      <c r="D75" s="130"/>
      <c r="E75" s="130">
        <f>$B75      +$C75      +$D75</f>
        <v>31812000</v>
      </c>
      <c r="F75" s="131">
        <f t="shared" ref="F75:O75" si="46">SUM(F9:F16,F19:F25,F28:F31,F34,F37:F41,F44:F54,F57:F60,F63:F67,F71:F72)</f>
        <v>31812000</v>
      </c>
      <c r="G75" s="132">
        <f t="shared" si="46"/>
        <v>31812000</v>
      </c>
      <c r="H75" s="131">
        <f t="shared" si="46"/>
        <v>9357000</v>
      </c>
      <c r="I75" s="132">
        <f t="shared" si="46"/>
        <v>-286288448</v>
      </c>
      <c r="J75" s="131">
        <f t="shared" si="46"/>
        <v>15587000</v>
      </c>
      <c r="K75" s="132">
        <f t="shared" si="46"/>
        <v>21730370</v>
      </c>
      <c r="L75" s="131">
        <f t="shared" si="46"/>
        <v>3919000</v>
      </c>
      <c r="M75" s="132">
        <f t="shared" si="46"/>
        <v>290727704</v>
      </c>
      <c r="N75" s="131">
        <f t="shared" si="46"/>
        <v>2494000</v>
      </c>
      <c r="O75" s="132">
        <f t="shared" si="46"/>
        <v>0</v>
      </c>
      <c r="P75" s="131">
        <f>$H75      +$J75      +$L75      +$N75</f>
        <v>31357000</v>
      </c>
      <c r="Q75" s="132">
        <f>$I75      +$K75      +$M75      +$O75</f>
        <v>26169626</v>
      </c>
      <c r="R75" s="72">
        <f>IF(($L75      =0),0,((($N75      -$L75      )/$L75      )*100))</f>
        <v>-36.361316662413877</v>
      </c>
      <c r="S75" s="73">
        <f>IF(($M75      =0),0,((($O75      -$M75      )/$M75      )*100))</f>
        <v>-100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98.569722117439966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82.263378599270723</v>
      </c>
      <c r="V75" s="131">
        <f>SUM(V9:V16,V19:V25,V28:V31,V34,V37:V41,V44:V54,V57:V60,V63:V67,V71:V72)</f>
        <v>17596000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145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146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147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148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149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150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151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152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153</v>
      </c>
    </row>
    <row r="118" spans="1:23" x14ac:dyDescent="0.2">
      <c r="A118" s="35" t="s">
        <v>154</v>
      </c>
    </row>
    <row r="119" spans="1:23" x14ac:dyDescent="0.2">
      <c r="A119" s="35" t="s">
        <v>155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156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157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158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igWvV13PWv0jg+EQ4Xn67FPeIH6pHvYFLdBgV9R8EWDULtoEwbGoKpN6ZmvM4OnNXN/OcnCGLLODk0I8wjwXGw==" saltValue="sjdUmJw7lY+WcBnap6hIWw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138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3000000</v>
      </c>
      <c r="C10" s="118"/>
      <c r="D10" s="118"/>
      <c r="E10" s="118">
        <f t="shared" ref="E10:E17" si="0">$B10      +$C10      +$D10</f>
        <v>3000000</v>
      </c>
      <c r="F10" s="119">
        <v>3000000</v>
      </c>
      <c r="G10" s="120">
        <v>3000000</v>
      </c>
      <c r="H10" s="119">
        <v>1466000</v>
      </c>
      <c r="I10" s="120"/>
      <c r="J10" s="119">
        <v>58000</v>
      </c>
      <c r="K10" s="120">
        <v>1478494</v>
      </c>
      <c r="L10" s="119">
        <v>856000</v>
      </c>
      <c r="M10" s="120">
        <v>842078</v>
      </c>
      <c r="N10" s="119">
        <v>620000</v>
      </c>
      <c r="O10" s="120">
        <v>679427</v>
      </c>
      <c r="P10" s="119">
        <f t="shared" ref="P10:P17" si="1">$H10      +$J10      +$L10      +$N10</f>
        <v>3000000</v>
      </c>
      <c r="Q10" s="120">
        <f t="shared" ref="Q10:Q17" si="2">$I10      +$K10      +$M10      +$O10</f>
        <v>2999999</v>
      </c>
      <c r="R10" s="59">
        <f t="shared" ref="R10:R17" si="3">IF(($L10      =0),0,((($N10      -$L10      )/$L10      )*100))</f>
        <v>-27.570093457943923</v>
      </c>
      <c r="S10" s="60">
        <f t="shared" ref="S10:S17" si="4">IF(($M10      =0),0,((($O10      -$M10      )/$M10      )*100))</f>
        <v>-19.315431587097631</v>
      </c>
      <c r="T10" s="59">
        <f t="shared" ref="T10:T17" si="5">IF(($E10      =0),0,(($P10      /$E10      )*100))</f>
        <v>100</v>
      </c>
      <c r="U10" s="61">
        <f t="shared" ref="U10:U17" si="6">IF(($E10      =0),0,(($Q10      /$E10      )*100))</f>
        <v>99.999966666666666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>
        <v>28355000</v>
      </c>
      <c r="C14" s="118"/>
      <c r="D14" s="118"/>
      <c r="E14" s="118">
        <f t="shared" si="0"/>
        <v>28355000</v>
      </c>
      <c r="F14" s="119">
        <v>28355000</v>
      </c>
      <c r="G14" s="120">
        <v>20752000</v>
      </c>
      <c r="H14" s="119">
        <v>1107000</v>
      </c>
      <c r="I14" s="120"/>
      <c r="J14" s="119">
        <v>1176000</v>
      </c>
      <c r="K14" s="120">
        <v>1248737</v>
      </c>
      <c r="L14" s="119">
        <v>3228000</v>
      </c>
      <c r="M14" s="120">
        <v>3967679</v>
      </c>
      <c r="N14" s="119">
        <v>1443000</v>
      </c>
      <c r="O14" s="120">
        <v>2149908</v>
      </c>
      <c r="P14" s="119">
        <f t="shared" si="1"/>
        <v>6954000</v>
      </c>
      <c r="Q14" s="120">
        <f t="shared" si="2"/>
        <v>7366324</v>
      </c>
      <c r="R14" s="59">
        <f t="shared" si="3"/>
        <v>-55.297397769516735</v>
      </c>
      <c r="S14" s="60">
        <f t="shared" si="4"/>
        <v>-45.814467349803245</v>
      </c>
      <c r="T14" s="59">
        <f t="shared" si="5"/>
        <v>24.524775171927349</v>
      </c>
      <c r="U14" s="61">
        <f t="shared" si="6"/>
        <v>25.978924351966143</v>
      </c>
      <c r="V14" s="119">
        <v>17868000</v>
      </c>
      <c r="W14" s="120" t="s">
        <v>36</v>
      </c>
    </row>
    <row r="15" spans="1:23" ht="12.95" customHeight="1" x14ac:dyDescent="0.2">
      <c r="A15" s="58" t="s">
        <v>42</v>
      </c>
      <c r="B15" s="118">
        <v>1000000</v>
      </c>
      <c r="C15" s="118"/>
      <c r="D15" s="118"/>
      <c r="E15" s="118">
        <f t="shared" si="0"/>
        <v>1000000</v>
      </c>
      <c r="F15" s="119">
        <v>1000000</v>
      </c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>
        <v>46000000</v>
      </c>
      <c r="C16" s="118">
        <v>4000000</v>
      </c>
      <c r="D16" s="118"/>
      <c r="E16" s="118">
        <f t="shared" si="0"/>
        <v>50000000</v>
      </c>
      <c r="F16" s="119">
        <v>50000000</v>
      </c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78355000</v>
      </c>
      <c r="C17" s="121">
        <f>SUM(C9:C16)</f>
        <v>4000000</v>
      </c>
      <c r="D17" s="121"/>
      <c r="E17" s="121">
        <f t="shared" si="0"/>
        <v>82355000</v>
      </c>
      <c r="F17" s="122">
        <f t="shared" ref="F17:O17" si="7">SUM(F9:F16)</f>
        <v>82355000</v>
      </c>
      <c r="G17" s="123">
        <f t="shared" si="7"/>
        <v>23752000</v>
      </c>
      <c r="H17" s="122">
        <f t="shared" si="7"/>
        <v>2573000</v>
      </c>
      <c r="I17" s="123">
        <f t="shared" si="7"/>
        <v>0</v>
      </c>
      <c r="J17" s="122">
        <f t="shared" si="7"/>
        <v>1234000</v>
      </c>
      <c r="K17" s="123">
        <f t="shared" si="7"/>
        <v>2727231</v>
      </c>
      <c r="L17" s="122">
        <f t="shared" si="7"/>
        <v>4084000</v>
      </c>
      <c r="M17" s="123">
        <f t="shared" si="7"/>
        <v>4809757</v>
      </c>
      <c r="N17" s="122">
        <f t="shared" si="7"/>
        <v>2063000</v>
      </c>
      <c r="O17" s="123">
        <f t="shared" si="7"/>
        <v>2829335</v>
      </c>
      <c r="P17" s="122">
        <f t="shared" si="1"/>
        <v>9954000</v>
      </c>
      <c r="Q17" s="123">
        <f t="shared" si="2"/>
        <v>10366323</v>
      </c>
      <c r="R17" s="63">
        <f t="shared" si="3"/>
        <v>-49.485798237022529</v>
      </c>
      <c r="S17" s="64">
        <f t="shared" si="4"/>
        <v>-41.175094708526856</v>
      </c>
      <c r="T17" s="63">
        <f>IF((SUM($E9:$E14))=0,0,(P17/(SUM($E9:$E14))*100))</f>
        <v>31.746132993143039</v>
      </c>
      <c r="U17" s="65">
        <f>IF((SUM($E9:$E14))=0,0,(Q17/(SUM($E9:$E14))*100))</f>
        <v>33.061148142242061</v>
      </c>
      <c r="V17" s="122">
        <f>SUM(V9:V16)</f>
        <v>17868000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/>
      <c r="C34" s="118"/>
      <c r="D34" s="118"/>
      <c r="E34" s="118">
        <f>$B34      +$C34      +$D34</f>
        <v>0</v>
      </c>
      <c r="F34" s="119"/>
      <c r="G34" s="120"/>
      <c r="H34" s="119"/>
      <c r="I34" s="120"/>
      <c r="J34" s="119"/>
      <c r="K34" s="120"/>
      <c r="L34" s="119"/>
      <c r="M34" s="120"/>
      <c r="N34" s="119"/>
      <c r="O34" s="120"/>
      <c r="P34" s="119">
        <f>$H34      +$J34      +$L34      +$N34</f>
        <v>0</v>
      </c>
      <c r="Q34" s="120">
        <f>$I34      +$K34      +$M34      +$O34</f>
        <v>0</v>
      </c>
      <c r="R34" s="59">
        <f>IF(($L34      =0),0,((($N34      -$L34      )/$L34      )*100))</f>
        <v>0</v>
      </c>
      <c r="S34" s="60">
        <f>IF(($M34      =0),0,((($O34      -$M34      )/$M34      )*100))</f>
        <v>0</v>
      </c>
      <c r="T34" s="59">
        <f>IF(($E34      =0),0,(($P34      /$E34      )*100))</f>
        <v>0</v>
      </c>
      <c r="U34" s="61">
        <f>IF(($E34      =0),0,(($Q34      /$E34      )*100))</f>
        <v>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0</v>
      </c>
      <c r="C35" s="121">
        <f>C34</f>
        <v>0</v>
      </c>
      <c r="D35" s="121"/>
      <c r="E35" s="121">
        <f>$B35      +$C35      +$D35</f>
        <v>0</v>
      </c>
      <c r="F35" s="122">
        <f t="shared" ref="F35:O35" si="17">F34</f>
        <v>0</v>
      </c>
      <c r="G35" s="123">
        <f t="shared" si="17"/>
        <v>0</v>
      </c>
      <c r="H35" s="122">
        <f t="shared" si="17"/>
        <v>0</v>
      </c>
      <c r="I35" s="123">
        <f t="shared" si="17"/>
        <v>0</v>
      </c>
      <c r="J35" s="122">
        <f t="shared" si="17"/>
        <v>0</v>
      </c>
      <c r="K35" s="123">
        <f t="shared" si="17"/>
        <v>0</v>
      </c>
      <c r="L35" s="122">
        <f t="shared" si="17"/>
        <v>0</v>
      </c>
      <c r="M35" s="123">
        <f t="shared" si="17"/>
        <v>0</v>
      </c>
      <c r="N35" s="122">
        <f t="shared" si="17"/>
        <v>0</v>
      </c>
      <c r="O35" s="123">
        <f t="shared" si="17"/>
        <v>0</v>
      </c>
      <c r="P35" s="122">
        <f>$H35      +$J35      +$L35      +$N35</f>
        <v>0</v>
      </c>
      <c r="Q35" s="123">
        <f>$I35      +$K35      +$M35      +$O35</f>
        <v>0</v>
      </c>
      <c r="R35" s="63">
        <f>IF(($L35      =0),0,((($N35      -$L35      )/$L35      )*100))</f>
        <v>0</v>
      </c>
      <c r="S35" s="64">
        <f>IF(($M35      =0),0,((($O35      -$M35      )/$M35      )*100))</f>
        <v>0</v>
      </c>
      <c r="T35" s="63">
        <f>IF($E35   =0,0,($P35   /$E35   )*100)</f>
        <v>0</v>
      </c>
      <c r="U35" s="65">
        <f>IF($E35   =0,0,($Q35   /$E35   )*100)</f>
        <v>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21093000</v>
      </c>
      <c r="C37" s="118"/>
      <c r="D37" s="118"/>
      <c r="E37" s="118">
        <f t="shared" ref="E37:E42" si="18">$B37      +$C37      +$D37</f>
        <v>21093000</v>
      </c>
      <c r="F37" s="119">
        <v>21093000</v>
      </c>
      <c r="G37" s="120">
        <v>21093000</v>
      </c>
      <c r="H37" s="119"/>
      <c r="I37" s="120">
        <v>269243</v>
      </c>
      <c r="J37" s="119">
        <v>8915000</v>
      </c>
      <c r="K37" s="120">
        <v>9664380</v>
      </c>
      <c r="L37" s="119"/>
      <c r="M37" s="120">
        <v>157993</v>
      </c>
      <c r="N37" s="119">
        <v>12178000</v>
      </c>
      <c r="O37" s="120">
        <v>3185233</v>
      </c>
      <c r="P37" s="119">
        <f t="shared" ref="P37:P42" si="19">$H37      +$J37      +$L37      +$N37</f>
        <v>21093000</v>
      </c>
      <c r="Q37" s="120">
        <f t="shared" ref="Q37:Q42" si="20">$I37      +$K37      +$M37      +$O37</f>
        <v>13276849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1916.0595722595303</v>
      </c>
      <c r="T37" s="59">
        <f t="shared" ref="T37:T42" si="23">IF(($E37      =0),0,(($P37      /$E37      )*100))</f>
        <v>100</v>
      </c>
      <c r="U37" s="61">
        <f t="shared" ref="U37:U42" si="24">IF(($E37      =0),0,(($Q37      /$E37      )*100))</f>
        <v>62.944336983833502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9625000</v>
      </c>
      <c r="C38" s="118">
        <v>-569000</v>
      </c>
      <c r="D38" s="118"/>
      <c r="E38" s="118">
        <f t="shared" si="18"/>
        <v>9056000</v>
      </c>
      <c r="F38" s="119">
        <v>9625000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30718000</v>
      </c>
      <c r="C42" s="121">
        <f>SUM(C37:C41)</f>
        <v>-569000</v>
      </c>
      <c r="D42" s="121"/>
      <c r="E42" s="121">
        <f t="shared" si="18"/>
        <v>30149000</v>
      </c>
      <c r="F42" s="122">
        <f t="shared" ref="F42:O42" si="25">SUM(F37:F41)</f>
        <v>30718000</v>
      </c>
      <c r="G42" s="123">
        <f t="shared" si="25"/>
        <v>21093000</v>
      </c>
      <c r="H42" s="122">
        <f t="shared" si="25"/>
        <v>0</v>
      </c>
      <c r="I42" s="123">
        <f t="shared" si="25"/>
        <v>269243</v>
      </c>
      <c r="J42" s="122">
        <f t="shared" si="25"/>
        <v>8915000</v>
      </c>
      <c r="K42" s="123">
        <f t="shared" si="25"/>
        <v>9664380</v>
      </c>
      <c r="L42" s="122">
        <f t="shared" si="25"/>
        <v>0</v>
      </c>
      <c r="M42" s="123">
        <f t="shared" si="25"/>
        <v>157993</v>
      </c>
      <c r="N42" s="122">
        <f t="shared" si="25"/>
        <v>12178000</v>
      </c>
      <c r="O42" s="123">
        <f t="shared" si="25"/>
        <v>3185233</v>
      </c>
      <c r="P42" s="122">
        <f t="shared" si="19"/>
        <v>21093000</v>
      </c>
      <c r="Q42" s="123">
        <f t="shared" si="20"/>
        <v>13276849</v>
      </c>
      <c r="R42" s="63">
        <f t="shared" si="21"/>
        <v>0</v>
      </c>
      <c r="S42" s="64">
        <f t="shared" si="22"/>
        <v>1916.0595722595303</v>
      </c>
      <c r="T42" s="63">
        <f>IF((+$E37+$E40) =0,0,(P42   /(+$E37+$E40) )*100)</f>
        <v>100</v>
      </c>
      <c r="U42" s="65">
        <f>IF((+$E37+$E40) =0,0,(Q42   /(+$E37+$E40) )*100)</f>
        <v>62.944336983833502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>
        <v>20000000</v>
      </c>
      <c r="C46" s="118"/>
      <c r="D46" s="118"/>
      <c r="E46" s="118">
        <f t="shared" si="26"/>
        <v>20000000</v>
      </c>
      <c r="F46" s="119">
        <v>20000000</v>
      </c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11734000</v>
      </c>
      <c r="C53" s="118"/>
      <c r="D53" s="118"/>
      <c r="E53" s="118">
        <f t="shared" si="26"/>
        <v>11734000</v>
      </c>
      <c r="F53" s="119">
        <v>11734000</v>
      </c>
      <c r="G53" s="120">
        <v>9387000</v>
      </c>
      <c r="H53" s="119">
        <v>5867000</v>
      </c>
      <c r="I53" s="120"/>
      <c r="J53" s="119"/>
      <c r="K53" s="120">
        <v>1049074</v>
      </c>
      <c r="L53" s="119"/>
      <c r="M53" s="120">
        <v>782868</v>
      </c>
      <c r="N53" s="119"/>
      <c r="O53" s="120">
        <v>7222424</v>
      </c>
      <c r="P53" s="119">
        <f t="shared" si="27"/>
        <v>5867000</v>
      </c>
      <c r="Q53" s="120">
        <f t="shared" si="28"/>
        <v>9054366</v>
      </c>
      <c r="R53" s="59">
        <f t="shared" si="29"/>
        <v>0</v>
      </c>
      <c r="S53" s="60">
        <f t="shared" si="30"/>
        <v>822.55961413673833</v>
      </c>
      <c r="T53" s="59">
        <f t="shared" si="31"/>
        <v>50</v>
      </c>
      <c r="U53" s="61">
        <f t="shared" si="32"/>
        <v>77.163507755241184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31734000</v>
      </c>
      <c r="C55" s="121">
        <f>SUM(C44:C54)</f>
        <v>0</v>
      </c>
      <c r="D55" s="121"/>
      <c r="E55" s="121">
        <f t="shared" si="26"/>
        <v>31734000</v>
      </c>
      <c r="F55" s="122">
        <f t="shared" ref="F55:O55" si="33">SUM(F44:F54)</f>
        <v>31734000</v>
      </c>
      <c r="G55" s="123">
        <f t="shared" si="33"/>
        <v>9387000</v>
      </c>
      <c r="H55" s="122">
        <f t="shared" si="33"/>
        <v>5867000</v>
      </c>
      <c r="I55" s="123">
        <f t="shared" si="33"/>
        <v>0</v>
      </c>
      <c r="J55" s="122">
        <f t="shared" si="33"/>
        <v>0</v>
      </c>
      <c r="K55" s="123">
        <f t="shared" si="33"/>
        <v>1049074</v>
      </c>
      <c r="L55" s="122">
        <f t="shared" si="33"/>
        <v>0</v>
      </c>
      <c r="M55" s="123">
        <f t="shared" si="33"/>
        <v>782868</v>
      </c>
      <c r="N55" s="122">
        <f t="shared" si="33"/>
        <v>0</v>
      </c>
      <c r="O55" s="123">
        <f t="shared" si="33"/>
        <v>7222424</v>
      </c>
      <c r="P55" s="122">
        <f t="shared" si="27"/>
        <v>5867000</v>
      </c>
      <c r="Q55" s="123">
        <f t="shared" si="28"/>
        <v>9054366</v>
      </c>
      <c r="R55" s="63">
        <f t="shared" si="29"/>
        <v>0</v>
      </c>
      <c r="S55" s="64">
        <f t="shared" si="30"/>
        <v>822.55961413673833</v>
      </c>
      <c r="T55" s="63">
        <f>IF((+$E45+$E47+$E49+$E50+$E53) =0,0,(P55   /(+$E45+$E47+$E49+$E50+$E53) )*100)</f>
        <v>50</v>
      </c>
      <c r="U55" s="65">
        <f>IF((+$E45+$E47+$E49+$E50+$E53) =0,0,(Q55   /(+$E45+$E47+$E49+$E50+$E53) )*100)</f>
        <v>77.163507755241184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140807000</v>
      </c>
      <c r="C69" s="130">
        <f>SUM(C9:C16,C19:C25,C28:C31,C34,C37:C41,C44:C54,C57:C60,C63:C67)</f>
        <v>3431000</v>
      </c>
      <c r="D69" s="130"/>
      <c r="E69" s="130">
        <f t="shared" si="35"/>
        <v>144238000</v>
      </c>
      <c r="F69" s="131">
        <f t="shared" ref="F69:O69" si="43">SUM(F9:F16,F19:F25,F28:F31,F34,F37:F41,F44:F54,F57:F60,F63:F67)</f>
        <v>144807000</v>
      </c>
      <c r="G69" s="132">
        <f t="shared" si="43"/>
        <v>54232000</v>
      </c>
      <c r="H69" s="131">
        <f t="shared" si="43"/>
        <v>8440000</v>
      </c>
      <c r="I69" s="132">
        <f t="shared" si="43"/>
        <v>269243</v>
      </c>
      <c r="J69" s="131">
        <f t="shared" si="43"/>
        <v>10149000</v>
      </c>
      <c r="K69" s="132">
        <f t="shared" si="43"/>
        <v>13440685</v>
      </c>
      <c r="L69" s="131">
        <f t="shared" si="43"/>
        <v>4084000</v>
      </c>
      <c r="M69" s="132">
        <f t="shared" si="43"/>
        <v>5750618</v>
      </c>
      <c r="N69" s="131">
        <f t="shared" si="43"/>
        <v>14241000</v>
      </c>
      <c r="O69" s="132">
        <f t="shared" si="43"/>
        <v>13236992</v>
      </c>
      <c r="P69" s="131">
        <f t="shared" si="36"/>
        <v>36914000</v>
      </c>
      <c r="Q69" s="132">
        <f t="shared" si="37"/>
        <v>32697538</v>
      </c>
      <c r="R69" s="72">
        <f t="shared" si="38"/>
        <v>248.7022526934378</v>
      </c>
      <c r="S69" s="73">
        <f t="shared" si="39"/>
        <v>130.18381676543288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57.514567947399584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50.945028201053255</v>
      </c>
      <c r="V69" s="131">
        <f>SUM(V9:V16,V19:V25,V28:V31,V34,V37:V41,V44:V54,V57:V60,V63:V67)</f>
        <v>17868000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39399000</v>
      </c>
      <c r="C71" s="118"/>
      <c r="D71" s="118"/>
      <c r="E71" s="118">
        <f>$B71      +$C71      +$D71</f>
        <v>39399000</v>
      </c>
      <c r="F71" s="119">
        <v>39399000</v>
      </c>
      <c r="G71" s="120">
        <v>39399000</v>
      </c>
      <c r="H71" s="119">
        <v>3506000</v>
      </c>
      <c r="I71" s="120">
        <v>7923563</v>
      </c>
      <c r="J71" s="119">
        <v>16008000</v>
      </c>
      <c r="K71" s="120">
        <v>11578256</v>
      </c>
      <c r="L71" s="119">
        <v>3917000</v>
      </c>
      <c r="M71" s="120">
        <v>3952392</v>
      </c>
      <c r="N71" s="119">
        <v>3707000</v>
      </c>
      <c r="O71" s="120">
        <v>3324009</v>
      </c>
      <c r="P71" s="119">
        <f>$H71      +$J71      +$L71      +$N71</f>
        <v>27138000</v>
      </c>
      <c r="Q71" s="120">
        <f>$I71      +$K71      +$M71      +$O71</f>
        <v>26778220</v>
      </c>
      <c r="R71" s="59">
        <f>IF(($L71      =0),0,((($N71      -$L71      )/$L71      )*100))</f>
        <v>-5.3612458514169008</v>
      </c>
      <c r="S71" s="60">
        <f>IF(($M71      =0),0,((($O71      -$M71      )/$M71      )*100))</f>
        <v>-15.898802547925408</v>
      </c>
      <c r="T71" s="59">
        <f>IF(($E71      =0),0,(($P71      /$E71      )*100))</f>
        <v>68.879920810172848</v>
      </c>
      <c r="U71" s="61">
        <f>IF(($E71      =0),0,(($Q71      /$E71      )*100))</f>
        <v>67.96675042513769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39399000</v>
      </c>
      <c r="C73" s="127">
        <f>SUM(C71:C72)</f>
        <v>0</v>
      </c>
      <c r="D73" s="127"/>
      <c r="E73" s="127">
        <f>$B73      +$C73      +$D73</f>
        <v>39399000</v>
      </c>
      <c r="F73" s="128">
        <f t="shared" ref="F73:O73" si="44">SUM(F71:F72)</f>
        <v>39399000</v>
      </c>
      <c r="G73" s="129">
        <f t="shared" si="44"/>
        <v>39399000</v>
      </c>
      <c r="H73" s="128">
        <f t="shared" si="44"/>
        <v>3506000</v>
      </c>
      <c r="I73" s="129">
        <f t="shared" si="44"/>
        <v>7923563</v>
      </c>
      <c r="J73" s="128">
        <f t="shared" si="44"/>
        <v>16008000</v>
      </c>
      <c r="K73" s="129">
        <f t="shared" si="44"/>
        <v>11578256</v>
      </c>
      <c r="L73" s="128">
        <f t="shared" si="44"/>
        <v>3917000</v>
      </c>
      <c r="M73" s="129">
        <f t="shared" si="44"/>
        <v>3952392</v>
      </c>
      <c r="N73" s="128">
        <f t="shared" si="44"/>
        <v>3707000</v>
      </c>
      <c r="O73" s="129">
        <f t="shared" si="44"/>
        <v>3324009</v>
      </c>
      <c r="P73" s="128">
        <f>$H73      +$J73      +$L73      +$N73</f>
        <v>27138000</v>
      </c>
      <c r="Q73" s="129">
        <f>$I73      +$K73      +$M73      +$O73</f>
        <v>26778220</v>
      </c>
      <c r="R73" s="68">
        <f>IF(($L73      =0),0,((($N73      -$L73      )/$L73      )*100))</f>
        <v>-5.3612458514169008</v>
      </c>
      <c r="S73" s="69">
        <f>IF(($M73      =0),0,((($O73      -$M73      )/$M73      )*100))</f>
        <v>-15.898802547925408</v>
      </c>
      <c r="T73" s="68">
        <f>IF(($E71      =0),0,(($P71      /$E71      )*100))</f>
        <v>68.879920810172848</v>
      </c>
      <c r="U73" s="70">
        <f>IF($E71   =0,0,($Q71   /$E71 )*100)</f>
        <v>67.96675042513769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39399000</v>
      </c>
      <c r="C74" s="130">
        <f>SUM(C71:C72)</f>
        <v>0</v>
      </c>
      <c r="D74" s="130"/>
      <c r="E74" s="130">
        <f>$B74      +$C74      +$D74</f>
        <v>39399000</v>
      </c>
      <c r="F74" s="131">
        <f t="shared" ref="F74:O74" si="45">SUM(F71:F72)</f>
        <v>39399000</v>
      </c>
      <c r="G74" s="132">
        <f t="shared" si="45"/>
        <v>39399000</v>
      </c>
      <c r="H74" s="131">
        <f t="shared" si="45"/>
        <v>3506000</v>
      </c>
      <c r="I74" s="132">
        <f t="shared" si="45"/>
        <v>7923563</v>
      </c>
      <c r="J74" s="131">
        <f t="shared" si="45"/>
        <v>16008000</v>
      </c>
      <c r="K74" s="132">
        <f t="shared" si="45"/>
        <v>11578256</v>
      </c>
      <c r="L74" s="131">
        <f t="shared" si="45"/>
        <v>3917000</v>
      </c>
      <c r="M74" s="132">
        <f t="shared" si="45"/>
        <v>3952392</v>
      </c>
      <c r="N74" s="131">
        <f t="shared" si="45"/>
        <v>3707000</v>
      </c>
      <c r="O74" s="132">
        <f t="shared" si="45"/>
        <v>3324009</v>
      </c>
      <c r="P74" s="131">
        <f>$H74      +$J74      +$L74      +$N74</f>
        <v>27138000</v>
      </c>
      <c r="Q74" s="132">
        <f>$I74      +$K74      +$M74      +$O74</f>
        <v>26778220</v>
      </c>
      <c r="R74" s="72">
        <f>IF(($L74      =0),0,((($N74      -$L74      )/$L74      )*100))</f>
        <v>-5.3612458514169008</v>
      </c>
      <c r="S74" s="73">
        <f>IF(($M74      =0),0,((($O74      -$M74      )/$M74      )*100))</f>
        <v>-15.898802547925408</v>
      </c>
      <c r="T74" s="72">
        <f>IF(($E71      =0),0,(($P71      /$E71      )*100))</f>
        <v>68.879920810172848</v>
      </c>
      <c r="U74" s="76">
        <f>IF($E71   =0,0,($Q71   /$E71 )*100)</f>
        <v>67.96675042513769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180206000</v>
      </c>
      <c r="C75" s="130">
        <f>SUM(C9:C16,C19:C25,C28:C31,C34,C37:C41,C44:C54,C57:C60,C63:C67,C71:C72)</f>
        <v>3431000</v>
      </c>
      <c r="D75" s="130"/>
      <c r="E75" s="130">
        <f>$B75      +$C75      +$D75</f>
        <v>183637000</v>
      </c>
      <c r="F75" s="131">
        <f t="shared" ref="F75:O75" si="46">SUM(F9:F16,F19:F25,F28:F31,F34,F37:F41,F44:F54,F57:F60,F63:F67,F71:F72)</f>
        <v>184206000</v>
      </c>
      <c r="G75" s="132">
        <f t="shared" si="46"/>
        <v>93631000</v>
      </c>
      <c r="H75" s="131">
        <f t="shared" si="46"/>
        <v>11946000</v>
      </c>
      <c r="I75" s="132">
        <f t="shared" si="46"/>
        <v>8192806</v>
      </c>
      <c r="J75" s="131">
        <f t="shared" si="46"/>
        <v>26157000</v>
      </c>
      <c r="K75" s="132">
        <f t="shared" si="46"/>
        <v>25018941</v>
      </c>
      <c r="L75" s="131">
        <f t="shared" si="46"/>
        <v>8001000</v>
      </c>
      <c r="M75" s="132">
        <f t="shared" si="46"/>
        <v>9703010</v>
      </c>
      <c r="N75" s="131">
        <f t="shared" si="46"/>
        <v>17948000</v>
      </c>
      <c r="O75" s="132">
        <f t="shared" si="46"/>
        <v>16561001</v>
      </c>
      <c r="P75" s="131">
        <f>$H75      +$J75      +$L75      +$N75</f>
        <v>64052000</v>
      </c>
      <c r="Q75" s="132">
        <f>$I75      +$K75      +$M75      +$O75</f>
        <v>59475758</v>
      </c>
      <c r="R75" s="72">
        <f>IF(($L75      =0),0,((($N75      -$L75      )/$L75      )*100))</f>
        <v>124.32195975503062</v>
      </c>
      <c r="S75" s="73">
        <f>IF(($M75      =0),0,((($O75      -$M75      )/$M75      )*100))</f>
        <v>70.679005793047722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61.837595698052731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57.419563433448218</v>
      </c>
      <c r="V75" s="131">
        <f>SUM(V9:V16,V19:V25,V28:V31,V34,V37:V41,V44:V54,V57:V60,V63:V67,V71:V72)</f>
        <v>17868000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145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146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147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148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149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150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151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152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153</v>
      </c>
    </row>
    <row r="118" spans="1:23" x14ac:dyDescent="0.2">
      <c r="A118" s="35" t="s">
        <v>154</v>
      </c>
    </row>
    <row r="119" spans="1:23" x14ac:dyDescent="0.2">
      <c r="A119" s="35" t="s">
        <v>155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156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157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158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CCyybp9pB2drYiGG9gaAo8xtJhAy5QCtSybC3e/CVVp6BJ+yceNMcJRr4Fd6ggtMeKqwvAFvKwIFQMqtoW68zw==" saltValue="PeuIysXevayV8KAOPw0TLg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139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1200000</v>
      </c>
      <c r="C10" s="118"/>
      <c r="D10" s="118"/>
      <c r="E10" s="118">
        <f t="shared" ref="E10:E17" si="0">$B10      +$C10      +$D10</f>
        <v>1200000</v>
      </c>
      <c r="F10" s="119">
        <v>1200000</v>
      </c>
      <c r="G10" s="120">
        <v>1200000</v>
      </c>
      <c r="H10" s="119">
        <v>219000</v>
      </c>
      <c r="I10" s="120">
        <v>401829</v>
      </c>
      <c r="J10" s="119">
        <v>164000</v>
      </c>
      <c r="K10" s="120">
        <v>-131622</v>
      </c>
      <c r="L10" s="119">
        <v>288000</v>
      </c>
      <c r="M10" s="120">
        <v>265388</v>
      </c>
      <c r="N10" s="119">
        <v>98000</v>
      </c>
      <c r="O10" s="120">
        <v>156249</v>
      </c>
      <c r="P10" s="119">
        <f t="shared" ref="P10:P17" si="1">$H10      +$J10      +$L10      +$N10</f>
        <v>769000</v>
      </c>
      <c r="Q10" s="120">
        <f t="shared" ref="Q10:Q17" si="2">$I10      +$K10      +$M10      +$O10</f>
        <v>691844</v>
      </c>
      <c r="R10" s="59">
        <f t="shared" ref="R10:R17" si="3">IF(($L10      =0),0,((($N10      -$L10      )/$L10      )*100))</f>
        <v>-65.972222222222214</v>
      </c>
      <c r="S10" s="60">
        <f t="shared" ref="S10:S17" si="4">IF(($M10      =0),0,((($O10      -$M10      )/$M10      )*100))</f>
        <v>-41.124316095678779</v>
      </c>
      <c r="T10" s="59">
        <f t="shared" ref="T10:T17" si="5">IF(($E10      =0),0,(($P10      /$E10      )*100))</f>
        <v>64.083333333333343</v>
      </c>
      <c r="U10" s="61">
        <f t="shared" ref="U10:U17" si="6">IF(($E10      =0),0,(($Q10      /$E10      )*100))</f>
        <v>57.653666666666666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1200000</v>
      </c>
      <c r="C17" s="121">
        <f>SUM(C9:C16)</f>
        <v>0</v>
      </c>
      <c r="D17" s="121"/>
      <c r="E17" s="121">
        <f t="shared" si="0"/>
        <v>1200000</v>
      </c>
      <c r="F17" s="122">
        <f t="shared" ref="F17:O17" si="7">SUM(F9:F16)</f>
        <v>1200000</v>
      </c>
      <c r="G17" s="123">
        <f t="shared" si="7"/>
        <v>1200000</v>
      </c>
      <c r="H17" s="122">
        <f t="shared" si="7"/>
        <v>219000</v>
      </c>
      <c r="I17" s="123">
        <f t="shared" si="7"/>
        <v>401829</v>
      </c>
      <c r="J17" s="122">
        <f t="shared" si="7"/>
        <v>164000</v>
      </c>
      <c r="K17" s="123">
        <f t="shared" si="7"/>
        <v>-131622</v>
      </c>
      <c r="L17" s="122">
        <f t="shared" si="7"/>
        <v>288000</v>
      </c>
      <c r="M17" s="123">
        <f t="shared" si="7"/>
        <v>265388</v>
      </c>
      <c r="N17" s="122">
        <f t="shared" si="7"/>
        <v>98000</v>
      </c>
      <c r="O17" s="123">
        <f t="shared" si="7"/>
        <v>156249</v>
      </c>
      <c r="P17" s="122">
        <f t="shared" si="1"/>
        <v>769000</v>
      </c>
      <c r="Q17" s="123">
        <f t="shared" si="2"/>
        <v>691844</v>
      </c>
      <c r="R17" s="63">
        <f t="shared" si="3"/>
        <v>-65.972222222222214</v>
      </c>
      <c r="S17" s="64">
        <f t="shared" si="4"/>
        <v>-41.124316095678779</v>
      </c>
      <c r="T17" s="63">
        <f>IF((SUM($E9:$E14))=0,0,(P17/(SUM($E9:$E14))*100))</f>
        <v>64.083333333333343</v>
      </c>
      <c r="U17" s="65">
        <f>IF((SUM($E9:$E14))=0,0,(Q17/(SUM($E9:$E14))*100))</f>
        <v>57.653666666666666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>
        <v>3361000</v>
      </c>
      <c r="C31" s="118"/>
      <c r="D31" s="118"/>
      <c r="E31" s="118">
        <f>$B31      +$C31      +$D31</f>
        <v>3361000</v>
      </c>
      <c r="F31" s="119">
        <v>3361000</v>
      </c>
      <c r="G31" s="120">
        <v>2861000</v>
      </c>
      <c r="H31" s="119">
        <v>85000</v>
      </c>
      <c r="I31" s="120">
        <v>88527</v>
      </c>
      <c r="J31" s="119">
        <v>759000</v>
      </c>
      <c r="K31" s="120">
        <v>1059449</v>
      </c>
      <c r="L31" s="119">
        <v>541000</v>
      </c>
      <c r="M31" s="120">
        <v>517254</v>
      </c>
      <c r="N31" s="119">
        <v>510000</v>
      </c>
      <c r="O31" s="120">
        <v>585890</v>
      </c>
      <c r="P31" s="119">
        <f>$H31      +$J31      +$L31      +$N31</f>
        <v>1895000</v>
      </c>
      <c r="Q31" s="120">
        <f>$I31      +$K31      +$M31      +$O31</f>
        <v>2251120</v>
      </c>
      <c r="R31" s="59">
        <f>IF(($L31      =0),0,((($N31      -$L31      )/$L31      )*100))</f>
        <v>-5.730129390018484</v>
      </c>
      <c r="S31" s="60">
        <f>IF(($M31      =0),0,((($O31      -$M31      )/$M31      )*100))</f>
        <v>13.269302895676013</v>
      </c>
      <c r="T31" s="59">
        <f>IF(($E31      =0),0,(($P31      /$E31      )*100))</f>
        <v>56.38202915798869</v>
      </c>
      <c r="U31" s="61">
        <f>IF(($E31      =0),0,(($Q31      /$E31      )*100))</f>
        <v>66.977685212734301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3361000</v>
      </c>
      <c r="C32" s="121">
        <f>SUM(C28:C31)</f>
        <v>0</v>
      </c>
      <c r="D32" s="121"/>
      <c r="E32" s="121">
        <f>$B32      +$C32      +$D32</f>
        <v>3361000</v>
      </c>
      <c r="F32" s="122">
        <f t="shared" ref="F32:O32" si="16">SUM(F28:F31)</f>
        <v>3361000</v>
      </c>
      <c r="G32" s="123">
        <f t="shared" si="16"/>
        <v>2861000</v>
      </c>
      <c r="H32" s="122">
        <f t="shared" si="16"/>
        <v>85000</v>
      </c>
      <c r="I32" s="123">
        <f t="shared" si="16"/>
        <v>88527</v>
      </c>
      <c r="J32" s="122">
        <f t="shared" si="16"/>
        <v>759000</v>
      </c>
      <c r="K32" s="123">
        <f t="shared" si="16"/>
        <v>1059449</v>
      </c>
      <c r="L32" s="122">
        <f t="shared" si="16"/>
        <v>541000</v>
      </c>
      <c r="M32" s="123">
        <f t="shared" si="16"/>
        <v>517254</v>
      </c>
      <c r="N32" s="122">
        <f t="shared" si="16"/>
        <v>510000</v>
      </c>
      <c r="O32" s="123">
        <f t="shared" si="16"/>
        <v>585890</v>
      </c>
      <c r="P32" s="122">
        <f>$H32      +$J32      +$L32      +$N32</f>
        <v>1895000</v>
      </c>
      <c r="Q32" s="123">
        <f>$I32      +$K32      +$M32      +$O32</f>
        <v>2251120</v>
      </c>
      <c r="R32" s="63">
        <f>IF(($L32      =0),0,((($N32      -$L32      )/$L32      )*100))</f>
        <v>-5.730129390018484</v>
      </c>
      <c r="S32" s="64">
        <f>IF(($M32      =0),0,((($O32      -$M32      )/$M32      )*100))</f>
        <v>13.269302895676013</v>
      </c>
      <c r="T32" s="63">
        <f>IF($E32   =0,0,($P32   /$E32   )*100)</f>
        <v>56.38202915798869</v>
      </c>
      <c r="U32" s="65">
        <f>IF($E32   =0,0,($Q32   /$E32   )*100)</f>
        <v>66.977685212734301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1274000</v>
      </c>
      <c r="C34" s="118"/>
      <c r="D34" s="118"/>
      <c r="E34" s="118">
        <f>$B34      +$C34      +$D34</f>
        <v>1274000</v>
      </c>
      <c r="F34" s="119">
        <v>1274000</v>
      </c>
      <c r="G34" s="120">
        <v>1274000</v>
      </c>
      <c r="H34" s="119">
        <v>320000</v>
      </c>
      <c r="I34" s="120">
        <v>87088</v>
      </c>
      <c r="J34" s="119">
        <v>573000</v>
      </c>
      <c r="K34" s="120">
        <v>1048993</v>
      </c>
      <c r="L34" s="119"/>
      <c r="M34" s="120">
        <v>-10313</v>
      </c>
      <c r="N34" s="119"/>
      <c r="O34" s="120">
        <v>145528</v>
      </c>
      <c r="P34" s="119">
        <f>$H34      +$J34      +$L34      +$N34</f>
        <v>893000</v>
      </c>
      <c r="Q34" s="120">
        <f>$I34      +$K34      +$M34      +$O34</f>
        <v>1271296</v>
      </c>
      <c r="R34" s="59">
        <f>IF(($L34      =0),0,((($N34      -$L34      )/$L34      )*100))</f>
        <v>0</v>
      </c>
      <c r="S34" s="60">
        <f>IF(($M34      =0),0,((($O34      -$M34      )/$M34      )*100))</f>
        <v>-1511.1121884999513</v>
      </c>
      <c r="T34" s="59">
        <f>IF(($E34      =0),0,(($P34      /$E34      )*100))</f>
        <v>70.094191522762955</v>
      </c>
      <c r="U34" s="61">
        <f>IF(($E34      =0),0,(($Q34      /$E34      )*100))</f>
        <v>99.787755102040819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1274000</v>
      </c>
      <c r="C35" s="121">
        <f>C34</f>
        <v>0</v>
      </c>
      <c r="D35" s="121"/>
      <c r="E35" s="121">
        <f>$B35      +$C35      +$D35</f>
        <v>1274000</v>
      </c>
      <c r="F35" s="122">
        <f t="shared" ref="F35:O35" si="17">F34</f>
        <v>1274000</v>
      </c>
      <c r="G35" s="123">
        <f t="shared" si="17"/>
        <v>1274000</v>
      </c>
      <c r="H35" s="122">
        <f t="shared" si="17"/>
        <v>320000</v>
      </c>
      <c r="I35" s="123">
        <f t="shared" si="17"/>
        <v>87088</v>
      </c>
      <c r="J35" s="122">
        <f t="shared" si="17"/>
        <v>573000</v>
      </c>
      <c r="K35" s="123">
        <f t="shared" si="17"/>
        <v>1048993</v>
      </c>
      <c r="L35" s="122">
        <f t="shared" si="17"/>
        <v>0</v>
      </c>
      <c r="M35" s="123">
        <f t="shared" si="17"/>
        <v>-10313</v>
      </c>
      <c r="N35" s="122">
        <f t="shared" si="17"/>
        <v>0</v>
      </c>
      <c r="O35" s="123">
        <f t="shared" si="17"/>
        <v>145528</v>
      </c>
      <c r="P35" s="122">
        <f>$H35      +$J35      +$L35      +$N35</f>
        <v>893000</v>
      </c>
      <c r="Q35" s="123">
        <f>$I35      +$K35      +$M35      +$O35</f>
        <v>1271296</v>
      </c>
      <c r="R35" s="63">
        <f>IF(($L35      =0),0,((($N35      -$L35      )/$L35      )*100))</f>
        <v>0</v>
      </c>
      <c r="S35" s="64">
        <f>IF(($M35      =0),0,((($O35      -$M35      )/$M35      )*100))</f>
        <v>-1511.1121884999513</v>
      </c>
      <c r="T35" s="63">
        <f>IF($E35   =0,0,($P35   /$E35   )*100)</f>
        <v>70.094191522762955</v>
      </c>
      <c r="U35" s="65">
        <f>IF($E35   =0,0,($Q35   /$E35   )*100)</f>
        <v>99.787755102040819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0</v>
      </c>
      <c r="C42" s="121">
        <f>SUM(C37:C41)</f>
        <v>0</v>
      </c>
      <c r="D42" s="121"/>
      <c r="E42" s="121">
        <f t="shared" si="18"/>
        <v>0</v>
      </c>
      <c r="F42" s="122">
        <f t="shared" ref="F42:O42" si="25">SUM(F37:F41)</f>
        <v>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5835000</v>
      </c>
      <c r="C69" s="130">
        <f>SUM(C9:C16,C19:C25,C28:C31,C34,C37:C41,C44:C54,C57:C60,C63:C67)</f>
        <v>0</v>
      </c>
      <c r="D69" s="130"/>
      <c r="E69" s="130">
        <f t="shared" si="35"/>
        <v>5835000</v>
      </c>
      <c r="F69" s="131">
        <f t="shared" ref="F69:O69" si="43">SUM(F9:F16,F19:F25,F28:F31,F34,F37:F41,F44:F54,F57:F60,F63:F67)</f>
        <v>5835000</v>
      </c>
      <c r="G69" s="132">
        <f t="shared" si="43"/>
        <v>5335000</v>
      </c>
      <c r="H69" s="131">
        <f t="shared" si="43"/>
        <v>624000</v>
      </c>
      <c r="I69" s="132">
        <f t="shared" si="43"/>
        <v>577444</v>
      </c>
      <c r="J69" s="131">
        <f t="shared" si="43"/>
        <v>1496000</v>
      </c>
      <c r="K69" s="132">
        <f t="shared" si="43"/>
        <v>1976820</v>
      </c>
      <c r="L69" s="131">
        <f t="shared" si="43"/>
        <v>829000</v>
      </c>
      <c r="M69" s="132">
        <f t="shared" si="43"/>
        <v>772329</v>
      </c>
      <c r="N69" s="131">
        <f t="shared" si="43"/>
        <v>608000</v>
      </c>
      <c r="O69" s="132">
        <f t="shared" si="43"/>
        <v>887667</v>
      </c>
      <c r="P69" s="131">
        <f t="shared" si="36"/>
        <v>3557000</v>
      </c>
      <c r="Q69" s="132">
        <f t="shared" si="37"/>
        <v>4214260</v>
      </c>
      <c r="R69" s="72">
        <f t="shared" si="38"/>
        <v>-26.658624849215922</v>
      </c>
      <c r="S69" s="73">
        <f t="shared" si="39"/>
        <v>14.933791169307382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60.959725792630678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72.223821765209934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/>
      <c r="C71" s="118"/>
      <c r="D71" s="118"/>
      <c r="E71" s="118">
        <f>$B71      +$C71      +$D71</f>
        <v>0</v>
      </c>
      <c r="F71" s="119"/>
      <c r="G71" s="120"/>
      <c r="H71" s="119"/>
      <c r="I71" s="120"/>
      <c r="J71" s="119"/>
      <c r="K71" s="120"/>
      <c r="L71" s="119"/>
      <c r="M71" s="120"/>
      <c r="N71" s="119"/>
      <c r="O71" s="120"/>
      <c r="P71" s="119">
        <f>$H71      +$J71      +$L71      +$N71</f>
        <v>0</v>
      </c>
      <c r="Q71" s="120">
        <f>$I71      +$K71      +$M71      +$O71</f>
        <v>0</v>
      </c>
      <c r="R71" s="59">
        <f>IF(($L71      =0),0,((($N71      -$L71      )/$L71      )*100))</f>
        <v>0</v>
      </c>
      <c r="S71" s="60">
        <f>IF(($M71      =0),0,((($O71      -$M71      )/$M71      )*100))</f>
        <v>0</v>
      </c>
      <c r="T71" s="59">
        <f>IF(($E71      =0),0,(($P71      /$E71      )*100))</f>
        <v>0</v>
      </c>
      <c r="U71" s="61">
        <f>IF(($E71      =0),0,(($Q71      /$E71      )*100))</f>
        <v>0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0</v>
      </c>
      <c r="C73" s="127">
        <f>SUM(C71:C72)</f>
        <v>0</v>
      </c>
      <c r="D73" s="127"/>
      <c r="E73" s="127">
        <f>$B73      +$C73      +$D73</f>
        <v>0</v>
      </c>
      <c r="F73" s="128">
        <f t="shared" ref="F73:O73" si="44">SUM(F71:F72)</f>
        <v>0</v>
      </c>
      <c r="G73" s="129">
        <f t="shared" si="44"/>
        <v>0</v>
      </c>
      <c r="H73" s="128">
        <f t="shared" si="44"/>
        <v>0</v>
      </c>
      <c r="I73" s="129">
        <f t="shared" si="44"/>
        <v>0</v>
      </c>
      <c r="J73" s="128">
        <f t="shared" si="44"/>
        <v>0</v>
      </c>
      <c r="K73" s="129">
        <f t="shared" si="44"/>
        <v>0</v>
      </c>
      <c r="L73" s="128">
        <f t="shared" si="44"/>
        <v>0</v>
      </c>
      <c r="M73" s="129">
        <f t="shared" si="44"/>
        <v>0</v>
      </c>
      <c r="N73" s="128">
        <f t="shared" si="44"/>
        <v>0</v>
      </c>
      <c r="O73" s="129">
        <f t="shared" si="44"/>
        <v>0</v>
      </c>
      <c r="P73" s="128">
        <f>$H73      +$J73      +$L73      +$N73</f>
        <v>0</v>
      </c>
      <c r="Q73" s="129">
        <f>$I73      +$K73      +$M73      +$O73</f>
        <v>0</v>
      </c>
      <c r="R73" s="68">
        <f>IF(($L73      =0),0,((($N73      -$L73      )/$L73      )*100))</f>
        <v>0</v>
      </c>
      <c r="S73" s="69">
        <f>IF(($M73      =0),0,((($O73      -$M73      )/$M73      )*100))</f>
        <v>0</v>
      </c>
      <c r="T73" s="68">
        <f>IF(($E71      =0),0,(($P71      /$E71      )*100))</f>
        <v>0</v>
      </c>
      <c r="U73" s="70">
        <f>IF($E71   =0,0,($Q71   /$E71 )*100)</f>
        <v>0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0</v>
      </c>
      <c r="C74" s="130">
        <f>SUM(C71:C72)</f>
        <v>0</v>
      </c>
      <c r="D74" s="130"/>
      <c r="E74" s="130">
        <f>$B74      +$C74      +$D74</f>
        <v>0</v>
      </c>
      <c r="F74" s="131">
        <f t="shared" ref="F74:O74" si="45">SUM(F71:F72)</f>
        <v>0</v>
      </c>
      <c r="G74" s="132">
        <f t="shared" si="45"/>
        <v>0</v>
      </c>
      <c r="H74" s="131">
        <f t="shared" si="45"/>
        <v>0</v>
      </c>
      <c r="I74" s="132">
        <f t="shared" si="45"/>
        <v>0</v>
      </c>
      <c r="J74" s="131">
        <f t="shared" si="45"/>
        <v>0</v>
      </c>
      <c r="K74" s="132">
        <f t="shared" si="45"/>
        <v>0</v>
      </c>
      <c r="L74" s="131">
        <f t="shared" si="45"/>
        <v>0</v>
      </c>
      <c r="M74" s="132">
        <f t="shared" si="45"/>
        <v>0</v>
      </c>
      <c r="N74" s="131">
        <f t="shared" si="45"/>
        <v>0</v>
      </c>
      <c r="O74" s="132">
        <f t="shared" si="45"/>
        <v>0</v>
      </c>
      <c r="P74" s="131">
        <f>$H74      +$J74      +$L74      +$N74</f>
        <v>0</v>
      </c>
      <c r="Q74" s="132">
        <f>$I74      +$K74      +$M74      +$O74</f>
        <v>0</v>
      </c>
      <c r="R74" s="72">
        <f>IF(($L74      =0),0,((($N74      -$L74      )/$L74      )*100))</f>
        <v>0</v>
      </c>
      <c r="S74" s="73">
        <f>IF(($M74      =0),0,((($O74      -$M74      )/$M74      )*100))</f>
        <v>0</v>
      </c>
      <c r="T74" s="72">
        <f>IF(($E71      =0),0,(($P71      /$E71      )*100))</f>
        <v>0</v>
      </c>
      <c r="U74" s="76">
        <f>IF($E71   =0,0,($Q71   /$E71 )*100)</f>
        <v>0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5835000</v>
      </c>
      <c r="C75" s="130">
        <f>SUM(C9:C16,C19:C25,C28:C31,C34,C37:C41,C44:C54,C57:C60,C63:C67,C71:C72)</f>
        <v>0</v>
      </c>
      <c r="D75" s="130"/>
      <c r="E75" s="130">
        <f>$B75      +$C75      +$D75</f>
        <v>5835000</v>
      </c>
      <c r="F75" s="131">
        <f t="shared" ref="F75:O75" si="46">SUM(F9:F16,F19:F25,F28:F31,F34,F37:F41,F44:F54,F57:F60,F63:F67,F71:F72)</f>
        <v>5835000</v>
      </c>
      <c r="G75" s="132">
        <f t="shared" si="46"/>
        <v>5335000</v>
      </c>
      <c r="H75" s="131">
        <f t="shared" si="46"/>
        <v>624000</v>
      </c>
      <c r="I75" s="132">
        <f t="shared" si="46"/>
        <v>577444</v>
      </c>
      <c r="J75" s="131">
        <f t="shared" si="46"/>
        <v>1496000</v>
      </c>
      <c r="K75" s="132">
        <f t="shared" si="46"/>
        <v>1976820</v>
      </c>
      <c r="L75" s="131">
        <f t="shared" si="46"/>
        <v>829000</v>
      </c>
      <c r="M75" s="132">
        <f t="shared" si="46"/>
        <v>772329</v>
      </c>
      <c r="N75" s="131">
        <f t="shared" si="46"/>
        <v>608000</v>
      </c>
      <c r="O75" s="132">
        <f t="shared" si="46"/>
        <v>887667</v>
      </c>
      <c r="P75" s="131">
        <f>$H75      +$J75      +$L75      +$N75</f>
        <v>3557000</v>
      </c>
      <c r="Q75" s="132">
        <f>$I75      +$K75      +$M75      +$O75</f>
        <v>4214260</v>
      </c>
      <c r="R75" s="72">
        <f>IF(($L75      =0),0,((($N75      -$L75      )/$L75      )*100))</f>
        <v>-26.658624849215922</v>
      </c>
      <c r="S75" s="73">
        <f>IF(($M75      =0),0,((($O75      -$M75      )/$M75      )*100))</f>
        <v>14.933791169307382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60.959725792630678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72.223821765209934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145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146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147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148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149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150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151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152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153</v>
      </c>
    </row>
    <row r="118" spans="1:23" x14ac:dyDescent="0.2">
      <c r="A118" s="35" t="s">
        <v>154</v>
      </c>
    </row>
    <row r="119" spans="1:23" x14ac:dyDescent="0.2">
      <c r="A119" s="35" t="s">
        <v>155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156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157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158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Rve1A5BA2FNpAgOKosf6DB0ko6KWIVhQ7ASk41Z+Ul1RRGqKGuIYsHpldQd1aKYDimJ4qQQHwouEfdYOV5XsHQ==" saltValue="htiEuNHjQQ/yLiRVJT1sxg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140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1800000</v>
      </c>
      <c r="C10" s="118"/>
      <c r="D10" s="118"/>
      <c r="E10" s="118">
        <f t="shared" ref="E10:E17" si="0">$B10      +$C10      +$D10</f>
        <v>1800000</v>
      </c>
      <c r="F10" s="119">
        <v>1800000</v>
      </c>
      <c r="G10" s="120">
        <v>1800000</v>
      </c>
      <c r="H10" s="119">
        <v>496000</v>
      </c>
      <c r="I10" s="120">
        <v>277987</v>
      </c>
      <c r="J10" s="119">
        <v>140000</v>
      </c>
      <c r="K10" s="120">
        <v>352592</v>
      </c>
      <c r="L10" s="119">
        <v>86000</v>
      </c>
      <c r="M10" s="120">
        <v>13370</v>
      </c>
      <c r="N10" s="119">
        <v>53000</v>
      </c>
      <c r="O10" s="120">
        <v>1156051</v>
      </c>
      <c r="P10" s="119">
        <f t="shared" ref="P10:P17" si="1">$H10      +$J10      +$L10      +$N10</f>
        <v>775000</v>
      </c>
      <c r="Q10" s="120">
        <f t="shared" ref="Q10:Q17" si="2">$I10      +$K10      +$M10      +$O10</f>
        <v>1800000</v>
      </c>
      <c r="R10" s="59">
        <f t="shared" ref="R10:R17" si="3">IF(($L10      =0),0,((($N10      -$L10      )/$L10      )*100))</f>
        <v>-38.372093023255815</v>
      </c>
      <c r="S10" s="60">
        <f t="shared" ref="S10:S17" si="4">IF(($M10      =0),0,((($O10      -$M10      )/$M10      )*100))</f>
        <v>8546.6043380703068</v>
      </c>
      <c r="T10" s="59">
        <f t="shared" ref="T10:T17" si="5">IF(($E10      =0),0,(($P10      /$E10      )*100))</f>
        <v>43.055555555555557</v>
      </c>
      <c r="U10" s="61">
        <f t="shared" ref="U10:U17" si="6">IF(($E10      =0),0,(($Q10      /$E10      )*100))</f>
        <v>100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>
        <v>4400000</v>
      </c>
      <c r="C11" s="118"/>
      <c r="D11" s="118"/>
      <c r="E11" s="118">
        <f t="shared" si="0"/>
        <v>4400000</v>
      </c>
      <c r="F11" s="119">
        <v>4400000</v>
      </c>
      <c r="G11" s="120">
        <v>4400000</v>
      </c>
      <c r="H11" s="119">
        <v>943000</v>
      </c>
      <c r="I11" s="120">
        <v>944803</v>
      </c>
      <c r="J11" s="119">
        <v>834000</v>
      </c>
      <c r="K11" s="120">
        <v>1032911</v>
      </c>
      <c r="L11" s="119">
        <v>818000</v>
      </c>
      <c r="M11" s="120">
        <v>297236</v>
      </c>
      <c r="N11" s="119">
        <v>1251000</v>
      </c>
      <c r="O11" s="120">
        <v>1752023</v>
      </c>
      <c r="P11" s="119">
        <f t="shared" si="1"/>
        <v>3846000</v>
      </c>
      <c r="Q11" s="120">
        <f t="shared" si="2"/>
        <v>4026973</v>
      </c>
      <c r="R11" s="59">
        <f t="shared" si="3"/>
        <v>52.933985330073355</v>
      </c>
      <c r="S11" s="60">
        <f t="shared" si="4"/>
        <v>489.43835874523944</v>
      </c>
      <c r="T11" s="59">
        <f t="shared" si="5"/>
        <v>87.409090909090921</v>
      </c>
      <c r="U11" s="61">
        <f t="shared" si="6"/>
        <v>91.522113636363628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>
        <v>100000</v>
      </c>
      <c r="C14" s="118"/>
      <c r="D14" s="118"/>
      <c r="E14" s="118">
        <f t="shared" si="0"/>
        <v>100000</v>
      </c>
      <c r="F14" s="119">
        <v>100000</v>
      </c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>
        <v>1000000</v>
      </c>
      <c r="C15" s="118"/>
      <c r="D15" s="118"/>
      <c r="E15" s="118">
        <f t="shared" si="0"/>
        <v>1000000</v>
      </c>
      <c r="F15" s="119">
        <v>1000000</v>
      </c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7300000</v>
      </c>
      <c r="C17" s="121">
        <f>SUM(C9:C16)</f>
        <v>0</v>
      </c>
      <c r="D17" s="121"/>
      <c r="E17" s="121">
        <f t="shared" si="0"/>
        <v>7300000</v>
      </c>
      <c r="F17" s="122">
        <f t="shared" ref="F17:O17" si="7">SUM(F9:F16)</f>
        <v>7300000</v>
      </c>
      <c r="G17" s="123">
        <f t="shared" si="7"/>
        <v>6200000</v>
      </c>
      <c r="H17" s="122">
        <f t="shared" si="7"/>
        <v>1439000</v>
      </c>
      <c r="I17" s="123">
        <f t="shared" si="7"/>
        <v>1222790</v>
      </c>
      <c r="J17" s="122">
        <f t="shared" si="7"/>
        <v>974000</v>
      </c>
      <c r="K17" s="123">
        <f t="shared" si="7"/>
        <v>1385503</v>
      </c>
      <c r="L17" s="122">
        <f t="shared" si="7"/>
        <v>904000</v>
      </c>
      <c r="M17" s="123">
        <f t="shared" si="7"/>
        <v>310606</v>
      </c>
      <c r="N17" s="122">
        <f t="shared" si="7"/>
        <v>1304000</v>
      </c>
      <c r="O17" s="123">
        <f t="shared" si="7"/>
        <v>2908074</v>
      </c>
      <c r="P17" s="122">
        <f t="shared" si="1"/>
        <v>4621000</v>
      </c>
      <c r="Q17" s="123">
        <f t="shared" si="2"/>
        <v>5826973</v>
      </c>
      <c r="R17" s="63">
        <f t="shared" si="3"/>
        <v>44.247787610619469</v>
      </c>
      <c r="S17" s="64">
        <f t="shared" si="4"/>
        <v>836.25815341622513</v>
      </c>
      <c r="T17" s="63">
        <f>IF((SUM($E9:$E14))=0,0,(P17/(SUM($E9:$E14))*100))</f>
        <v>73.349206349206355</v>
      </c>
      <c r="U17" s="65">
        <f>IF((SUM($E9:$E14))=0,0,(Q17/(SUM($E9:$E14))*100))</f>
        <v>92.491634920634922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>
        <v>78371000</v>
      </c>
      <c r="C19" s="118"/>
      <c r="D19" s="118"/>
      <c r="E19" s="118">
        <f t="shared" ref="E19:E26" si="8">$B19      +$C19      +$D19</f>
        <v>78371000</v>
      </c>
      <c r="F19" s="119">
        <v>78371000</v>
      </c>
      <c r="G19" s="120">
        <v>78371000</v>
      </c>
      <c r="H19" s="119">
        <v>12454000</v>
      </c>
      <c r="I19" s="120">
        <v>12401550</v>
      </c>
      <c r="J19" s="119">
        <v>23693000</v>
      </c>
      <c r="K19" s="120">
        <v>27548750</v>
      </c>
      <c r="L19" s="119">
        <v>10535000</v>
      </c>
      <c r="M19" s="120">
        <v>345814</v>
      </c>
      <c r="N19" s="119">
        <v>23594000</v>
      </c>
      <c r="O19" s="120">
        <v>28273725</v>
      </c>
      <c r="P19" s="119">
        <f t="shared" ref="P19:P26" si="9">$H19      +$J19      +$L19      +$N19</f>
        <v>70276000</v>
      </c>
      <c r="Q19" s="120">
        <f t="shared" ref="Q19:Q26" si="10">$I19      +$K19      +$M19      +$O19</f>
        <v>68569839</v>
      </c>
      <c r="R19" s="59">
        <f t="shared" ref="R19:R26" si="11">IF(($L19      =0),0,((($N19      -$L19      )/$L19      )*100))</f>
        <v>123.95823445657332</v>
      </c>
      <c r="S19" s="60">
        <f t="shared" ref="S19:S26" si="12">IF(($M19      =0),0,((($O19      -$M19      )/$M19      )*100))</f>
        <v>8075.9920072640198</v>
      </c>
      <c r="T19" s="59">
        <f t="shared" ref="T19:T26" si="13">IF(($E19      =0),0,(($P19      /$E19      )*100))</f>
        <v>89.670924193898244</v>
      </c>
      <c r="U19" s="61">
        <f t="shared" ref="U19:U26" si="14">IF(($E19      =0),0,(($Q19      /$E19      )*100))</f>
        <v>87.493893149251633</v>
      </c>
      <c r="V19" s="119">
        <v>535000</v>
      </c>
      <c r="W19" s="120">
        <v>535000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78371000</v>
      </c>
      <c r="C26" s="121">
        <f>SUM(C19:C25)</f>
        <v>0</v>
      </c>
      <c r="D26" s="121"/>
      <c r="E26" s="121">
        <f t="shared" si="8"/>
        <v>78371000</v>
      </c>
      <c r="F26" s="122">
        <f t="shared" ref="F26:O26" si="15">SUM(F19:F25)</f>
        <v>78371000</v>
      </c>
      <c r="G26" s="123">
        <f t="shared" si="15"/>
        <v>78371000</v>
      </c>
      <c r="H26" s="122">
        <f t="shared" si="15"/>
        <v>12454000</v>
      </c>
      <c r="I26" s="123">
        <f t="shared" si="15"/>
        <v>12401550</v>
      </c>
      <c r="J26" s="122">
        <f t="shared" si="15"/>
        <v>23693000</v>
      </c>
      <c r="K26" s="123">
        <f t="shared" si="15"/>
        <v>27548750</v>
      </c>
      <c r="L26" s="122">
        <f t="shared" si="15"/>
        <v>10535000</v>
      </c>
      <c r="M26" s="123">
        <f t="shared" si="15"/>
        <v>345814</v>
      </c>
      <c r="N26" s="122">
        <f t="shared" si="15"/>
        <v>23594000</v>
      </c>
      <c r="O26" s="123">
        <f t="shared" si="15"/>
        <v>28273725</v>
      </c>
      <c r="P26" s="122">
        <f t="shared" si="9"/>
        <v>70276000</v>
      </c>
      <c r="Q26" s="123">
        <f t="shared" si="10"/>
        <v>68569839</v>
      </c>
      <c r="R26" s="63">
        <f t="shared" si="11"/>
        <v>123.95823445657332</v>
      </c>
      <c r="S26" s="64">
        <f t="shared" si="12"/>
        <v>8075.9920072640198</v>
      </c>
      <c r="T26" s="63">
        <f>IF(($E26-$E21-$E25)   =0,0,($P26   /($E26-$E21-$E25)   )*100)</f>
        <v>89.670924193898244</v>
      </c>
      <c r="U26" s="65">
        <f>IF(($E26-$E21-$E25)   =0,0,($Q26   /($E26-$E21-$E25)   )*100)</f>
        <v>87.493893149251633</v>
      </c>
      <c r="V26" s="122">
        <f>SUM(V19:V25)</f>
        <v>535000</v>
      </c>
      <c r="W26" s="123">
        <f>SUM(W19:W25)</f>
        <v>535000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4442000</v>
      </c>
      <c r="C34" s="118"/>
      <c r="D34" s="118"/>
      <c r="E34" s="118">
        <f>$B34      +$C34      +$D34</f>
        <v>4442000</v>
      </c>
      <c r="F34" s="119">
        <v>4442000</v>
      </c>
      <c r="G34" s="120">
        <v>4442000</v>
      </c>
      <c r="H34" s="119">
        <v>1111000</v>
      </c>
      <c r="I34" s="120"/>
      <c r="J34" s="119"/>
      <c r="K34" s="120">
        <v>4442000</v>
      </c>
      <c r="L34" s="119"/>
      <c r="M34" s="120"/>
      <c r="N34" s="119"/>
      <c r="O34" s="120"/>
      <c r="P34" s="119">
        <f>$H34      +$J34      +$L34      +$N34</f>
        <v>1111000</v>
      </c>
      <c r="Q34" s="120">
        <f>$I34      +$K34      +$M34      +$O34</f>
        <v>4442000</v>
      </c>
      <c r="R34" s="59">
        <f>IF(($L34      =0),0,((($N34      -$L34      )/$L34      )*100))</f>
        <v>0</v>
      </c>
      <c r="S34" s="60">
        <f>IF(($M34      =0),0,((($O34      -$M34      )/$M34      )*100))</f>
        <v>0</v>
      </c>
      <c r="T34" s="59">
        <f>IF(($E34      =0),0,(($P34      /$E34      )*100))</f>
        <v>25.011256190904994</v>
      </c>
      <c r="U34" s="61">
        <f>IF(($E34      =0),0,(($Q34      /$E34      )*100))</f>
        <v>100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4442000</v>
      </c>
      <c r="C35" s="121">
        <f>C34</f>
        <v>0</v>
      </c>
      <c r="D35" s="121"/>
      <c r="E35" s="121">
        <f>$B35      +$C35      +$D35</f>
        <v>4442000</v>
      </c>
      <c r="F35" s="122">
        <f t="shared" ref="F35:O35" si="17">F34</f>
        <v>4442000</v>
      </c>
      <c r="G35" s="123">
        <f t="shared" si="17"/>
        <v>4442000</v>
      </c>
      <c r="H35" s="122">
        <f t="shared" si="17"/>
        <v>1111000</v>
      </c>
      <c r="I35" s="123">
        <f t="shared" si="17"/>
        <v>0</v>
      </c>
      <c r="J35" s="122">
        <f t="shared" si="17"/>
        <v>0</v>
      </c>
      <c r="K35" s="123">
        <f t="shared" si="17"/>
        <v>4442000</v>
      </c>
      <c r="L35" s="122">
        <f t="shared" si="17"/>
        <v>0</v>
      </c>
      <c r="M35" s="123">
        <f t="shared" si="17"/>
        <v>0</v>
      </c>
      <c r="N35" s="122">
        <f t="shared" si="17"/>
        <v>0</v>
      </c>
      <c r="O35" s="123">
        <f t="shared" si="17"/>
        <v>0</v>
      </c>
      <c r="P35" s="122">
        <f>$H35      +$J35      +$L35      +$N35</f>
        <v>1111000</v>
      </c>
      <c r="Q35" s="123">
        <f>$I35      +$K35      +$M35      +$O35</f>
        <v>4442000</v>
      </c>
      <c r="R35" s="63">
        <f>IF(($L35      =0),0,((($N35      -$L35      )/$L35      )*100))</f>
        <v>0</v>
      </c>
      <c r="S35" s="64">
        <f>IF(($M35      =0),0,((($O35      -$M35      )/$M35      )*100))</f>
        <v>0</v>
      </c>
      <c r="T35" s="63">
        <f>IF($E35   =0,0,($P35   /$E35   )*100)</f>
        <v>25.011256190904994</v>
      </c>
      <c r="U35" s="65">
        <f>IF($E35   =0,0,($Q35   /$E35   )*100)</f>
        <v>100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19000000</v>
      </c>
      <c r="C37" s="118"/>
      <c r="D37" s="118"/>
      <c r="E37" s="118">
        <f t="shared" ref="E37:E42" si="18">$B37      +$C37      +$D37</f>
        <v>19000000</v>
      </c>
      <c r="F37" s="119">
        <v>19000000</v>
      </c>
      <c r="G37" s="120">
        <v>19000000</v>
      </c>
      <c r="H37" s="119">
        <v>4300000</v>
      </c>
      <c r="I37" s="120">
        <v>1183798</v>
      </c>
      <c r="J37" s="119">
        <v>3538000</v>
      </c>
      <c r="K37" s="120">
        <v>5925353</v>
      </c>
      <c r="L37" s="119">
        <v>6254000</v>
      </c>
      <c r="M37" s="120">
        <v>183736</v>
      </c>
      <c r="N37" s="119"/>
      <c r="O37" s="120">
        <v>7338700</v>
      </c>
      <c r="P37" s="119">
        <f t="shared" ref="P37:P42" si="19">$H37      +$J37      +$L37      +$N37</f>
        <v>14092000</v>
      </c>
      <c r="Q37" s="120">
        <f t="shared" ref="Q37:Q42" si="20">$I37      +$K37      +$M37      +$O37</f>
        <v>14631587</v>
      </c>
      <c r="R37" s="59">
        <f t="shared" ref="R37:R42" si="21">IF(($L37      =0),0,((($N37      -$L37      )/$L37      )*100))</f>
        <v>-100</v>
      </c>
      <c r="S37" s="60">
        <f t="shared" ref="S37:S42" si="22">IF(($M37      =0),0,((($O37      -$M37      )/$M37      )*100))</f>
        <v>3894.1546566813249</v>
      </c>
      <c r="T37" s="59">
        <f t="shared" ref="T37:T42" si="23">IF(($E37      =0),0,(($P37      /$E37      )*100))</f>
        <v>74.168421052631587</v>
      </c>
      <c r="U37" s="61">
        <f t="shared" ref="U37:U42" si="24">IF(($E37      =0),0,(($Q37      /$E37      )*100))</f>
        <v>77.008352631578944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36797000</v>
      </c>
      <c r="C38" s="118">
        <v>11271000</v>
      </c>
      <c r="D38" s="118"/>
      <c r="E38" s="118">
        <f t="shared" si="18"/>
        <v>48068000</v>
      </c>
      <c r="F38" s="119">
        <v>36797000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>
        <v>5000000</v>
      </c>
      <c r="C40" s="118"/>
      <c r="D40" s="118"/>
      <c r="E40" s="118">
        <f t="shared" si="18"/>
        <v>5000000</v>
      </c>
      <c r="F40" s="119">
        <v>5000000</v>
      </c>
      <c r="G40" s="120">
        <v>5000000</v>
      </c>
      <c r="H40" s="119"/>
      <c r="I40" s="120">
        <v>700428</v>
      </c>
      <c r="J40" s="119">
        <v>2325000</v>
      </c>
      <c r="K40" s="120">
        <v>1559089</v>
      </c>
      <c r="L40" s="119">
        <v>360000</v>
      </c>
      <c r="M40" s="120">
        <v>32522</v>
      </c>
      <c r="N40" s="119">
        <v>2304000</v>
      </c>
      <c r="O40" s="120">
        <v>573244</v>
      </c>
      <c r="P40" s="119">
        <f t="shared" si="19"/>
        <v>4989000</v>
      </c>
      <c r="Q40" s="120">
        <f t="shared" si="20"/>
        <v>2865283</v>
      </c>
      <c r="R40" s="59">
        <f t="shared" si="21"/>
        <v>540</v>
      </c>
      <c r="S40" s="60">
        <f t="shared" si="22"/>
        <v>1662.6345243219973</v>
      </c>
      <c r="T40" s="59">
        <f t="shared" si="23"/>
        <v>99.78</v>
      </c>
      <c r="U40" s="61">
        <f t="shared" si="24"/>
        <v>57.305660000000003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60797000</v>
      </c>
      <c r="C42" s="121">
        <f>SUM(C37:C41)</f>
        <v>11271000</v>
      </c>
      <c r="D42" s="121"/>
      <c r="E42" s="121">
        <f t="shared" si="18"/>
        <v>72068000</v>
      </c>
      <c r="F42" s="122">
        <f t="shared" ref="F42:O42" si="25">SUM(F37:F41)</f>
        <v>60797000</v>
      </c>
      <c r="G42" s="123">
        <f t="shared" si="25"/>
        <v>24000000</v>
      </c>
      <c r="H42" s="122">
        <f t="shared" si="25"/>
        <v>4300000</v>
      </c>
      <c r="I42" s="123">
        <f t="shared" si="25"/>
        <v>1884226</v>
      </c>
      <c r="J42" s="122">
        <f t="shared" si="25"/>
        <v>5863000</v>
      </c>
      <c r="K42" s="123">
        <f t="shared" si="25"/>
        <v>7484442</v>
      </c>
      <c r="L42" s="122">
        <f t="shared" si="25"/>
        <v>6614000</v>
      </c>
      <c r="M42" s="123">
        <f t="shared" si="25"/>
        <v>216258</v>
      </c>
      <c r="N42" s="122">
        <f t="shared" si="25"/>
        <v>2304000</v>
      </c>
      <c r="O42" s="123">
        <f t="shared" si="25"/>
        <v>7911944</v>
      </c>
      <c r="P42" s="122">
        <f t="shared" si="19"/>
        <v>19081000</v>
      </c>
      <c r="Q42" s="123">
        <f t="shared" si="20"/>
        <v>17496870</v>
      </c>
      <c r="R42" s="63">
        <f t="shared" si="21"/>
        <v>-65.164801935288779</v>
      </c>
      <c r="S42" s="64">
        <f t="shared" si="22"/>
        <v>3558.5670819114207</v>
      </c>
      <c r="T42" s="63">
        <f>IF((+$E37+$E40) =0,0,(P42   /(+$E37+$E40) )*100)</f>
        <v>79.504166666666663</v>
      </c>
      <c r="U42" s="65">
        <f>IF((+$E37+$E40) =0,0,(Q42   /(+$E37+$E40) )*100)</f>
        <v>72.903625000000005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>
        <v>574000000</v>
      </c>
      <c r="C45" s="118"/>
      <c r="D45" s="118"/>
      <c r="E45" s="118">
        <f t="shared" si="26"/>
        <v>574000000</v>
      </c>
      <c r="F45" s="119">
        <v>574000000</v>
      </c>
      <c r="G45" s="120">
        <v>574000000</v>
      </c>
      <c r="H45" s="119">
        <v>75265000</v>
      </c>
      <c r="I45" s="120">
        <v>89668537</v>
      </c>
      <c r="J45" s="119">
        <v>223705000</v>
      </c>
      <c r="K45" s="120">
        <v>206215346</v>
      </c>
      <c r="L45" s="119">
        <v>60340000</v>
      </c>
      <c r="M45" s="120">
        <v>28220384</v>
      </c>
      <c r="N45" s="119">
        <v>100738000</v>
      </c>
      <c r="O45" s="120">
        <v>135943143</v>
      </c>
      <c r="P45" s="119">
        <f t="shared" si="27"/>
        <v>460048000</v>
      </c>
      <c r="Q45" s="120">
        <f t="shared" si="28"/>
        <v>460047410</v>
      </c>
      <c r="R45" s="59">
        <f t="shared" si="29"/>
        <v>66.950613191912495</v>
      </c>
      <c r="S45" s="60">
        <f t="shared" si="30"/>
        <v>381.71967822975051</v>
      </c>
      <c r="T45" s="59">
        <f t="shared" si="31"/>
        <v>80.147735191637622</v>
      </c>
      <c r="U45" s="61">
        <f t="shared" si="32"/>
        <v>80.147632404181181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>
        <v>940000</v>
      </c>
      <c r="C46" s="118"/>
      <c r="D46" s="118"/>
      <c r="E46" s="118">
        <f t="shared" si="26"/>
        <v>940000</v>
      </c>
      <c r="F46" s="119">
        <v>940000</v>
      </c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10000000</v>
      </c>
      <c r="C53" s="118"/>
      <c r="D53" s="118"/>
      <c r="E53" s="118">
        <f t="shared" si="26"/>
        <v>10000000</v>
      </c>
      <c r="F53" s="119">
        <v>10000000</v>
      </c>
      <c r="G53" s="120">
        <v>3000000</v>
      </c>
      <c r="H53" s="119"/>
      <c r="I53" s="120"/>
      <c r="J53" s="119">
        <v>718000</v>
      </c>
      <c r="K53" s="120"/>
      <c r="L53" s="119">
        <v>876000</v>
      </c>
      <c r="M53" s="120">
        <v>1594549</v>
      </c>
      <c r="N53" s="119"/>
      <c r="O53" s="120">
        <v>1594549</v>
      </c>
      <c r="P53" s="119">
        <f t="shared" si="27"/>
        <v>1594000</v>
      </c>
      <c r="Q53" s="120">
        <f t="shared" si="28"/>
        <v>3189098</v>
      </c>
      <c r="R53" s="59">
        <f t="shared" si="29"/>
        <v>-100</v>
      </c>
      <c r="S53" s="60">
        <f t="shared" si="30"/>
        <v>0</v>
      </c>
      <c r="T53" s="59">
        <f t="shared" si="31"/>
        <v>15.939999999999998</v>
      </c>
      <c r="U53" s="61">
        <f t="shared" si="32"/>
        <v>31.890980000000003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584940000</v>
      </c>
      <c r="C55" s="121">
        <f>SUM(C44:C54)</f>
        <v>0</v>
      </c>
      <c r="D55" s="121"/>
      <c r="E55" s="121">
        <f t="shared" si="26"/>
        <v>584940000</v>
      </c>
      <c r="F55" s="122">
        <f t="shared" ref="F55:O55" si="33">SUM(F44:F54)</f>
        <v>584940000</v>
      </c>
      <c r="G55" s="123">
        <f t="shared" si="33"/>
        <v>577000000</v>
      </c>
      <c r="H55" s="122">
        <f t="shared" si="33"/>
        <v>75265000</v>
      </c>
      <c r="I55" s="123">
        <f t="shared" si="33"/>
        <v>89668537</v>
      </c>
      <c r="J55" s="122">
        <f t="shared" si="33"/>
        <v>224423000</v>
      </c>
      <c r="K55" s="123">
        <f t="shared" si="33"/>
        <v>206215346</v>
      </c>
      <c r="L55" s="122">
        <f t="shared" si="33"/>
        <v>61216000</v>
      </c>
      <c r="M55" s="123">
        <f t="shared" si="33"/>
        <v>29814933</v>
      </c>
      <c r="N55" s="122">
        <f t="shared" si="33"/>
        <v>100738000</v>
      </c>
      <c r="O55" s="123">
        <f t="shared" si="33"/>
        <v>137537692</v>
      </c>
      <c r="P55" s="122">
        <f t="shared" si="27"/>
        <v>461642000</v>
      </c>
      <c r="Q55" s="123">
        <f t="shared" si="28"/>
        <v>463236508</v>
      </c>
      <c r="R55" s="63">
        <f t="shared" si="29"/>
        <v>64.561552535284889</v>
      </c>
      <c r="S55" s="64">
        <f t="shared" si="30"/>
        <v>361.30471599584007</v>
      </c>
      <c r="T55" s="63">
        <f>IF((+$E45+$E47+$E49+$E50+$E53) =0,0,(P55   /(+$E45+$E47+$E49+$E50+$E53) )*100)</f>
        <v>79.04828767123287</v>
      </c>
      <c r="U55" s="65">
        <f>IF((+$E45+$E47+$E49+$E50+$E53) =0,0,(Q55   /(+$E45+$E47+$E49+$E50+$E53) )*100)</f>
        <v>79.321319863013699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735850000</v>
      </c>
      <c r="C69" s="130">
        <f>SUM(C9:C16,C19:C25,C28:C31,C34,C37:C41,C44:C54,C57:C60,C63:C67)</f>
        <v>11271000</v>
      </c>
      <c r="D69" s="130"/>
      <c r="E69" s="130">
        <f t="shared" si="35"/>
        <v>747121000</v>
      </c>
      <c r="F69" s="131">
        <f t="shared" ref="F69:O69" si="43">SUM(F9:F16,F19:F25,F28:F31,F34,F37:F41,F44:F54,F57:F60,F63:F67)</f>
        <v>735850000</v>
      </c>
      <c r="G69" s="132">
        <f t="shared" si="43"/>
        <v>690013000</v>
      </c>
      <c r="H69" s="131">
        <f t="shared" si="43"/>
        <v>94569000</v>
      </c>
      <c r="I69" s="132">
        <f t="shared" si="43"/>
        <v>105177103</v>
      </c>
      <c r="J69" s="131">
        <f t="shared" si="43"/>
        <v>254953000</v>
      </c>
      <c r="K69" s="132">
        <f t="shared" si="43"/>
        <v>247076041</v>
      </c>
      <c r="L69" s="131">
        <f t="shared" si="43"/>
        <v>79269000</v>
      </c>
      <c r="M69" s="132">
        <f t="shared" si="43"/>
        <v>30687611</v>
      </c>
      <c r="N69" s="131">
        <f t="shared" si="43"/>
        <v>127940000</v>
      </c>
      <c r="O69" s="132">
        <f t="shared" si="43"/>
        <v>176631435</v>
      </c>
      <c r="P69" s="131">
        <f t="shared" si="36"/>
        <v>556731000</v>
      </c>
      <c r="Q69" s="132">
        <f t="shared" si="37"/>
        <v>559572190</v>
      </c>
      <c r="R69" s="72">
        <f t="shared" si="38"/>
        <v>61.399790586483995</v>
      </c>
      <c r="S69" s="73">
        <f t="shared" si="39"/>
        <v>475.57896898523649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79.86237525336638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80.269940454416997</v>
      </c>
      <c r="V69" s="131">
        <f>SUM(V9:V16,V19:V25,V28:V31,V34,V37:V41,V44:V54,V57:V60,V63:V67)</f>
        <v>535000</v>
      </c>
      <c r="W69" s="132">
        <f>SUM(W9:W16,W19:W25,W28:W31,W34,W37:W41,W44:W54,W57:W60,W63:W67)</f>
        <v>535000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/>
      <c r="C71" s="118"/>
      <c r="D71" s="118"/>
      <c r="E71" s="118">
        <f>$B71      +$C71      +$D71</f>
        <v>0</v>
      </c>
      <c r="F71" s="119"/>
      <c r="G71" s="120"/>
      <c r="H71" s="119"/>
      <c r="I71" s="120"/>
      <c r="J71" s="119"/>
      <c r="K71" s="120"/>
      <c r="L71" s="119"/>
      <c r="M71" s="120"/>
      <c r="N71" s="119"/>
      <c r="O71" s="120"/>
      <c r="P71" s="119">
        <f>$H71      +$J71      +$L71      +$N71</f>
        <v>0</v>
      </c>
      <c r="Q71" s="120">
        <f>$I71      +$K71      +$M71      +$O71</f>
        <v>0</v>
      </c>
      <c r="R71" s="59">
        <f>IF(($L71      =0),0,((($N71      -$L71      )/$L71      )*100))</f>
        <v>0</v>
      </c>
      <c r="S71" s="60">
        <f>IF(($M71      =0),0,((($O71      -$M71      )/$M71      )*100))</f>
        <v>0</v>
      </c>
      <c r="T71" s="59">
        <f>IF(($E71      =0),0,(($P71      /$E71      )*100))</f>
        <v>0</v>
      </c>
      <c r="U71" s="61">
        <f>IF(($E71      =0),0,(($Q71      /$E71      )*100))</f>
        <v>0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0</v>
      </c>
      <c r="C73" s="127">
        <f>SUM(C71:C72)</f>
        <v>0</v>
      </c>
      <c r="D73" s="127"/>
      <c r="E73" s="127">
        <f>$B73      +$C73      +$D73</f>
        <v>0</v>
      </c>
      <c r="F73" s="128">
        <f t="shared" ref="F73:O73" si="44">SUM(F71:F72)</f>
        <v>0</v>
      </c>
      <c r="G73" s="129">
        <f t="shared" si="44"/>
        <v>0</v>
      </c>
      <c r="H73" s="128">
        <f t="shared" si="44"/>
        <v>0</v>
      </c>
      <c r="I73" s="129">
        <f t="shared" si="44"/>
        <v>0</v>
      </c>
      <c r="J73" s="128">
        <f t="shared" si="44"/>
        <v>0</v>
      </c>
      <c r="K73" s="129">
        <f t="shared" si="44"/>
        <v>0</v>
      </c>
      <c r="L73" s="128">
        <f t="shared" si="44"/>
        <v>0</v>
      </c>
      <c r="M73" s="129">
        <f t="shared" si="44"/>
        <v>0</v>
      </c>
      <c r="N73" s="128">
        <f t="shared" si="44"/>
        <v>0</v>
      </c>
      <c r="O73" s="129">
        <f t="shared" si="44"/>
        <v>0</v>
      </c>
      <c r="P73" s="128">
        <f>$H73      +$J73      +$L73      +$N73</f>
        <v>0</v>
      </c>
      <c r="Q73" s="129">
        <f>$I73      +$K73      +$M73      +$O73</f>
        <v>0</v>
      </c>
      <c r="R73" s="68">
        <f>IF(($L73      =0),0,((($N73      -$L73      )/$L73      )*100))</f>
        <v>0</v>
      </c>
      <c r="S73" s="69">
        <f>IF(($M73      =0),0,((($O73      -$M73      )/$M73      )*100))</f>
        <v>0</v>
      </c>
      <c r="T73" s="68">
        <f>IF(($E71      =0),0,(($P71      /$E71      )*100))</f>
        <v>0</v>
      </c>
      <c r="U73" s="70">
        <f>IF($E71   =0,0,($Q71   /$E71 )*100)</f>
        <v>0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0</v>
      </c>
      <c r="C74" s="130">
        <f>SUM(C71:C72)</f>
        <v>0</v>
      </c>
      <c r="D74" s="130"/>
      <c r="E74" s="130">
        <f>$B74      +$C74      +$D74</f>
        <v>0</v>
      </c>
      <c r="F74" s="131">
        <f t="shared" ref="F74:O74" si="45">SUM(F71:F72)</f>
        <v>0</v>
      </c>
      <c r="G74" s="132">
        <f t="shared" si="45"/>
        <v>0</v>
      </c>
      <c r="H74" s="131">
        <f t="shared" si="45"/>
        <v>0</v>
      </c>
      <c r="I74" s="132">
        <f t="shared" si="45"/>
        <v>0</v>
      </c>
      <c r="J74" s="131">
        <f t="shared" si="45"/>
        <v>0</v>
      </c>
      <c r="K74" s="132">
        <f t="shared" si="45"/>
        <v>0</v>
      </c>
      <c r="L74" s="131">
        <f t="shared" si="45"/>
        <v>0</v>
      </c>
      <c r="M74" s="132">
        <f t="shared" si="45"/>
        <v>0</v>
      </c>
      <c r="N74" s="131">
        <f t="shared" si="45"/>
        <v>0</v>
      </c>
      <c r="O74" s="132">
        <f t="shared" si="45"/>
        <v>0</v>
      </c>
      <c r="P74" s="131">
        <f>$H74      +$J74      +$L74      +$N74</f>
        <v>0</v>
      </c>
      <c r="Q74" s="132">
        <f>$I74      +$K74      +$M74      +$O74</f>
        <v>0</v>
      </c>
      <c r="R74" s="72">
        <f>IF(($L74      =0),0,((($N74      -$L74      )/$L74      )*100))</f>
        <v>0</v>
      </c>
      <c r="S74" s="73">
        <f>IF(($M74      =0),0,((($O74      -$M74      )/$M74      )*100))</f>
        <v>0</v>
      </c>
      <c r="T74" s="72">
        <f>IF(($E71      =0),0,(($P71      /$E71      )*100))</f>
        <v>0</v>
      </c>
      <c r="U74" s="76">
        <f>IF($E71   =0,0,($Q71   /$E71 )*100)</f>
        <v>0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735850000</v>
      </c>
      <c r="C75" s="130">
        <f>SUM(C9:C16,C19:C25,C28:C31,C34,C37:C41,C44:C54,C57:C60,C63:C67,C71:C72)</f>
        <v>11271000</v>
      </c>
      <c r="D75" s="130"/>
      <c r="E75" s="130">
        <f>$B75      +$C75      +$D75</f>
        <v>747121000</v>
      </c>
      <c r="F75" s="131">
        <f t="shared" ref="F75:O75" si="46">SUM(F9:F16,F19:F25,F28:F31,F34,F37:F41,F44:F54,F57:F60,F63:F67,F71:F72)</f>
        <v>735850000</v>
      </c>
      <c r="G75" s="132">
        <f t="shared" si="46"/>
        <v>690013000</v>
      </c>
      <c r="H75" s="131">
        <f t="shared" si="46"/>
        <v>94569000</v>
      </c>
      <c r="I75" s="132">
        <f t="shared" si="46"/>
        <v>105177103</v>
      </c>
      <c r="J75" s="131">
        <f t="shared" si="46"/>
        <v>254953000</v>
      </c>
      <c r="K75" s="132">
        <f t="shared" si="46"/>
        <v>247076041</v>
      </c>
      <c r="L75" s="131">
        <f t="shared" si="46"/>
        <v>79269000</v>
      </c>
      <c r="M75" s="132">
        <f t="shared" si="46"/>
        <v>30687611</v>
      </c>
      <c r="N75" s="131">
        <f t="shared" si="46"/>
        <v>127940000</v>
      </c>
      <c r="O75" s="132">
        <f t="shared" si="46"/>
        <v>176631435</v>
      </c>
      <c r="P75" s="131">
        <f>$H75      +$J75      +$L75      +$N75</f>
        <v>556731000</v>
      </c>
      <c r="Q75" s="132">
        <f>$I75      +$K75      +$M75      +$O75</f>
        <v>559572190</v>
      </c>
      <c r="R75" s="72">
        <f>IF(($L75      =0),0,((($N75      -$L75      )/$L75      )*100))</f>
        <v>61.399790586483995</v>
      </c>
      <c r="S75" s="73">
        <f>IF(($M75      =0),0,((($O75      -$M75      )/$M75      )*100))</f>
        <v>475.57896898523649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79.86237525336638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80.269940454416997</v>
      </c>
      <c r="V75" s="131">
        <f>SUM(V9:V16,V19:V25,V28:V31,V34,V37:V41,V44:V54,V57:V60,V63:V67,V71:V72)</f>
        <v>535000</v>
      </c>
      <c r="W75" s="132">
        <f>SUM(W9:W16,W19:W25,W28:W31,W34,W37:W41,W44:W54,W57:W60,W63:W67,W71:W72)</f>
        <v>535000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145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146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147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148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149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150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151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152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153</v>
      </c>
    </row>
    <row r="118" spans="1:23" x14ac:dyDescent="0.2">
      <c r="A118" s="35" t="s">
        <v>154</v>
      </c>
    </row>
    <row r="119" spans="1:23" x14ac:dyDescent="0.2">
      <c r="A119" s="35" t="s">
        <v>155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156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157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158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xfgqu2DZES0ySpyKdDVoMXNmrNAGr2eyM6Dcbkk+vaevM6WgQWq9ZfCKm13hdd6KyaKB1Tgk8nCmAmadNAeh8w==" saltValue="8aiBtZzt7fIPem3euaeTWA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141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3000000</v>
      </c>
      <c r="C10" s="118"/>
      <c r="D10" s="118"/>
      <c r="E10" s="118">
        <f t="shared" ref="E10:E17" si="0">$B10      +$C10      +$D10</f>
        <v>3000000</v>
      </c>
      <c r="F10" s="119">
        <v>3000000</v>
      </c>
      <c r="G10" s="120">
        <v>3000000</v>
      </c>
      <c r="H10" s="119">
        <v>51000</v>
      </c>
      <c r="I10" s="120"/>
      <c r="J10" s="119">
        <v>2200000</v>
      </c>
      <c r="K10" s="120">
        <v>36464</v>
      </c>
      <c r="L10" s="119">
        <v>75000</v>
      </c>
      <c r="M10" s="120"/>
      <c r="N10" s="119">
        <v>50000</v>
      </c>
      <c r="O10" s="120"/>
      <c r="P10" s="119">
        <f t="shared" ref="P10:P17" si="1">$H10      +$J10      +$L10      +$N10</f>
        <v>2376000</v>
      </c>
      <c r="Q10" s="120">
        <f t="shared" ref="Q10:Q17" si="2">$I10      +$K10      +$M10      +$O10</f>
        <v>36464</v>
      </c>
      <c r="R10" s="59">
        <f t="shared" ref="R10:R17" si="3">IF(($L10      =0),0,((($N10      -$L10      )/$L10      )*100))</f>
        <v>-33.333333333333329</v>
      </c>
      <c r="S10" s="60">
        <f t="shared" ref="S10:S17" si="4">IF(($M10      =0),0,((($O10      -$M10      )/$M10      )*100))</f>
        <v>0</v>
      </c>
      <c r="T10" s="59">
        <f t="shared" ref="T10:T17" si="5">IF(($E10      =0),0,(($P10      /$E10      )*100))</f>
        <v>79.2</v>
      </c>
      <c r="U10" s="61">
        <f t="shared" ref="U10:U17" si="6">IF(($E10      =0),0,(($Q10      /$E10      )*100))</f>
        <v>1.2154666666666667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3000000</v>
      </c>
      <c r="C17" s="121">
        <f>SUM(C9:C16)</f>
        <v>0</v>
      </c>
      <c r="D17" s="121"/>
      <c r="E17" s="121">
        <f t="shared" si="0"/>
        <v>3000000</v>
      </c>
      <c r="F17" s="122">
        <f t="shared" ref="F17:O17" si="7">SUM(F9:F16)</f>
        <v>3000000</v>
      </c>
      <c r="G17" s="123">
        <f t="shared" si="7"/>
        <v>3000000</v>
      </c>
      <c r="H17" s="122">
        <f t="shared" si="7"/>
        <v>51000</v>
      </c>
      <c r="I17" s="123">
        <f t="shared" si="7"/>
        <v>0</v>
      </c>
      <c r="J17" s="122">
        <f t="shared" si="7"/>
        <v>2200000</v>
      </c>
      <c r="K17" s="123">
        <f t="shared" si="7"/>
        <v>36464</v>
      </c>
      <c r="L17" s="122">
        <f t="shared" si="7"/>
        <v>75000</v>
      </c>
      <c r="M17" s="123">
        <f t="shared" si="7"/>
        <v>0</v>
      </c>
      <c r="N17" s="122">
        <f t="shared" si="7"/>
        <v>50000</v>
      </c>
      <c r="O17" s="123">
        <f t="shared" si="7"/>
        <v>0</v>
      </c>
      <c r="P17" s="122">
        <f t="shared" si="1"/>
        <v>2376000</v>
      </c>
      <c r="Q17" s="123">
        <f t="shared" si="2"/>
        <v>36464</v>
      </c>
      <c r="R17" s="63">
        <f t="shared" si="3"/>
        <v>-33.333333333333329</v>
      </c>
      <c r="S17" s="64">
        <f t="shared" si="4"/>
        <v>0</v>
      </c>
      <c r="T17" s="63">
        <f>IF((SUM($E9:$E14))=0,0,(P17/(SUM($E9:$E14))*100))</f>
        <v>79.2</v>
      </c>
      <c r="U17" s="65">
        <f>IF((SUM($E9:$E14))=0,0,(Q17/(SUM($E9:$E14))*100))</f>
        <v>1.2154666666666667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1386000</v>
      </c>
      <c r="C34" s="118"/>
      <c r="D34" s="118"/>
      <c r="E34" s="118">
        <f>$B34      +$C34      +$D34</f>
        <v>1386000</v>
      </c>
      <c r="F34" s="119">
        <v>1386000</v>
      </c>
      <c r="G34" s="120">
        <v>1386000</v>
      </c>
      <c r="H34" s="119">
        <v>347000</v>
      </c>
      <c r="I34" s="120"/>
      <c r="J34" s="119">
        <v>599000</v>
      </c>
      <c r="K34" s="120">
        <v>49680</v>
      </c>
      <c r="L34" s="119">
        <v>235000</v>
      </c>
      <c r="M34" s="120"/>
      <c r="N34" s="119">
        <v>19000</v>
      </c>
      <c r="O34" s="120"/>
      <c r="P34" s="119">
        <f>$H34      +$J34      +$L34      +$N34</f>
        <v>1200000</v>
      </c>
      <c r="Q34" s="120">
        <f>$I34      +$K34      +$M34      +$O34</f>
        <v>49680</v>
      </c>
      <c r="R34" s="59">
        <f>IF(($L34      =0),0,((($N34      -$L34      )/$L34      )*100))</f>
        <v>-91.914893617021278</v>
      </c>
      <c r="S34" s="60">
        <f>IF(($M34      =0),0,((($O34      -$M34      )/$M34      )*100))</f>
        <v>0</v>
      </c>
      <c r="T34" s="59">
        <f>IF(($E34      =0),0,(($P34      /$E34      )*100))</f>
        <v>86.580086580086572</v>
      </c>
      <c r="U34" s="61">
        <f>IF(($E34      =0),0,(($Q34      /$E34      )*100))</f>
        <v>3.5844155844155843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1386000</v>
      </c>
      <c r="C35" s="121">
        <f>C34</f>
        <v>0</v>
      </c>
      <c r="D35" s="121"/>
      <c r="E35" s="121">
        <f>$B35      +$C35      +$D35</f>
        <v>1386000</v>
      </c>
      <c r="F35" s="122">
        <f t="shared" ref="F35:O35" si="17">F34</f>
        <v>1386000</v>
      </c>
      <c r="G35" s="123">
        <f t="shared" si="17"/>
        <v>1386000</v>
      </c>
      <c r="H35" s="122">
        <f t="shared" si="17"/>
        <v>347000</v>
      </c>
      <c r="I35" s="123">
        <f t="shared" si="17"/>
        <v>0</v>
      </c>
      <c r="J35" s="122">
        <f t="shared" si="17"/>
        <v>599000</v>
      </c>
      <c r="K35" s="123">
        <f t="shared" si="17"/>
        <v>49680</v>
      </c>
      <c r="L35" s="122">
        <f t="shared" si="17"/>
        <v>235000</v>
      </c>
      <c r="M35" s="123">
        <f t="shared" si="17"/>
        <v>0</v>
      </c>
      <c r="N35" s="122">
        <f t="shared" si="17"/>
        <v>19000</v>
      </c>
      <c r="O35" s="123">
        <f t="shared" si="17"/>
        <v>0</v>
      </c>
      <c r="P35" s="122">
        <f>$H35      +$J35      +$L35      +$N35</f>
        <v>1200000</v>
      </c>
      <c r="Q35" s="123">
        <f>$I35      +$K35      +$M35      +$O35</f>
        <v>49680</v>
      </c>
      <c r="R35" s="63">
        <f>IF(($L35      =0),0,((($N35      -$L35      )/$L35      )*100))</f>
        <v>-91.914893617021278</v>
      </c>
      <c r="S35" s="64">
        <f>IF(($M35      =0),0,((($O35      -$M35      )/$M35      )*100))</f>
        <v>0</v>
      </c>
      <c r="T35" s="63">
        <f>IF($E35   =0,0,($P35   /$E35   )*100)</f>
        <v>86.580086580086572</v>
      </c>
      <c r="U35" s="65">
        <f>IF($E35   =0,0,($Q35   /$E35   )*100)</f>
        <v>3.5844155844155843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20500000</v>
      </c>
      <c r="C37" s="118"/>
      <c r="D37" s="118"/>
      <c r="E37" s="118">
        <f t="shared" ref="E37:E42" si="18">$B37      +$C37      +$D37</f>
        <v>20500000</v>
      </c>
      <c r="F37" s="119">
        <v>20500000</v>
      </c>
      <c r="G37" s="120">
        <v>20500000</v>
      </c>
      <c r="H37" s="119">
        <v>4816000</v>
      </c>
      <c r="I37" s="120"/>
      <c r="J37" s="119">
        <v>1867000</v>
      </c>
      <c r="K37" s="120"/>
      <c r="L37" s="119">
        <v>5975000</v>
      </c>
      <c r="M37" s="120"/>
      <c r="N37" s="119">
        <v>7842000</v>
      </c>
      <c r="O37" s="120">
        <v>12762964</v>
      </c>
      <c r="P37" s="119">
        <f t="shared" ref="P37:P42" si="19">$H37      +$J37      +$L37      +$N37</f>
        <v>20500000</v>
      </c>
      <c r="Q37" s="120">
        <f t="shared" ref="Q37:Q42" si="20">$I37      +$K37      +$M37      +$O37</f>
        <v>12762964</v>
      </c>
      <c r="R37" s="59">
        <f t="shared" ref="R37:R42" si="21">IF(($L37      =0),0,((($N37      -$L37      )/$L37      )*100))</f>
        <v>31.246861924686193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100</v>
      </c>
      <c r="U37" s="61">
        <f t="shared" ref="U37:U42" si="24">IF(($E37      =0),0,(($Q37      /$E37      )*100))</f>
        <v>62.258360975609762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229000</v>
      </c>
      <c r="C38" s="118"/>
      <c r="D38" s="118"/>
      <c r="E38" s="118">
        <f t="shared" si="18"/>
        <v>229000</v>
      </c>
      <c r="F38" s="119">
        <v>229000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20729000</v>
      </c>
      <c r="C42" s="121">
        <f>SUM(C37:C41)</f>
        <v>0</v>
      </c>
      <c r="D42" s="121"/>
      <c r="E42" s="121">
        <f t="shared" si="18"/>
        <v>20729000</v>
      </c>
      <c r="F42" s="122">
        <f t="shared" ref="F42:O42" si="25">SUM(F37:F41)</f>
        <v>20729000</v>
      </c>
      <c r="G42" s="123">
        <f t="shared" si="25"/>
        <v>20500000</v>
      </c>
      <c r="H42" s="122">
        <f t="shared" si="25"/>
        <v>4816000</v>
      </c>
      <c r="I42" s="123">
        <f t="shared" si="25"/>
        <v>0</v>
      </c>
      <c r="J42" s="122">
        <f t="shared" si="25"/>
        <v>1867000</v>
      </c>
      <c r="K42" s="123">
        <f t="shared" si="25"/>
        <v>0</v>
      </c>
      <c r="L42" s="122">
        <f t="shared" si="25"/>
        <v>5975000</v>
      </c>
      <c r="M42" s="123">
        <f t="shared" si="25"/>
        <v>0</v>
      </c>
      <c r="N42" s="122">
        <f t="shared" si="25"/>
        <v>7842000</v>
      </c>
      <c r="O42" s="123">
        <f t="shared" si="25"/>
        <v>12762964</v>
      </c>
      <c r="P42" s="122">
        <f t="shared" si="19"/>
        <v>20500000</v>
      </c>
      <c r="Q42" s="123">
        <f t="shared" si="20"/>
        <v>12762964</v>
      </c>
      <c r="R42" s="63">
        <f t="shared" si="21"/>
        <v>31.246861924686193</v>
      </c>
      <c r="S42" s="64">
        <f t="shared" si="22"/>
        <v>0</v>
      </c>
      <c r="T42" s="63">
        <f>IF((+$E37+$E40) =0,0,(P42   /(+$E37+$E40) )*100)</f>
        <v>100</v>
      </c>
      <c r="U42" s="65">
        <f>IF((+$E37+$E40) =0,0,(Q42   /(+$E37+$E40) )*100)</f>
        <v>62.258360975609762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3000000</v>
      </c>
      <c r="C53" s="118"/>
      <c r="D53" s="118"/>
      <c r="E53" s="118">
        <f t="shared" si="26"/>
        <v>3000000</v>
      </c>
      <c r="F53" s="119">
        <v>3000000</v>
      </c>
      <c r="G53" s="120">
        <v>3000000</v>
      </c>
      <c r="H53" s="119">
        <v>1500000</v>
      </c>
      <c r="I53" s="120">
        <v>724078</v>
      </c>
      <c r="J53" s="119"/>
      <c r="K53" s="120"/>
      <c r="L53" s="119">
        <v>900000</v>
      </c>
      <c r="M53" s="120"/>
      <c r="N53" s="119">
        <v>600000</v>
      </c>
      <c r="O53" s="120">
        <v>552294</v>
      </c>
      <c r="P53" s="119">
        <f t="shared" si="27"/>
        <v>3000000</v>
      </c>
      <c r="Q53" s="120">
        <f t="shared" si="28"/>
        <v>1276372</v>
      </c>
      <c r="R53" s="59">
        <f t="shared" si="29"/>
        <v>-33.333333333333329</v>
      </c>
      <c r="S53" s="60">
        <f t="shared" si="30"/>
        <v>0</v>
      </c>
      <c r="T53" s="59">
        <f t="shared" si="31"/>
        <v>100</v>
      </c>
      <c r="U53" s="61">
        <f t="shared" si="32"/>
        <v>42.545733333333338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3000000</v>
      </c>
      <c r="C55" s="121">
        <f>SUM(C44:C54)</f>
        <v>0</v>
      </c>
      <c r="D55" s="121"/>
      <c r="E55" s="121">
        <f t="shared" si="26"/>
        <v>3000000</v>
      </c>
      <c r="F55" s="122">
        <f t="shared" ref="F55:O55" si="33">SUM(F44:F54)</f>
        <v>3000000</v>
      </c>
      <c r="G55" s="123">
        <f t="shared" si="33"/>
        <v>3000000</v>
      </c>
      <c r="H55" s="122">
        <f t="shared" si="33"/>
        <v>1500000</v>
      </c>
      <c r="I55" s="123">
        <f t="shared" si="33"/>
        <v>724078</v>
      </c>
      <c r="J55" s="122">
        <f t="shared" si="33"/>
        <v>0</v>
      </c>
      <c r="K55" s="123">
        <f t="shared" si="33"/>
        <v>0</v>
      </c>
      <c r="L55" s="122">
        <f t="shared" si="33"/>
        <v>900000</v>
      </c>
      <c r="M55" s="123">
        <f t="shared" si="33"/>
        <v>0</v>
      </c>
      <c r="N55" s="122">
        <f t="shared" si="33"/>
        <v>600000</v>
      </c>
      <c r="O55" s="123">
        <f t="shared" si="33"/>
        <v>552294</v>
      </c>
      <c r="P55" s="122">
        <f t="shared" si="27"/>
        <v>3000000</v>
      </c>
      <c r="Q55" s="123">
        <f t="shared" si="28"/>
        <v>1276372</v>
      </c>
      <c r="R55" s="63">
        <f t="shared" si="29"/>
        <v>-33.333333333333329</v>
      </c>
      <c r="S55" s="64">
        <f t="shared" si="30"/>
        <v>0</v>
      </c>
      <c r="T55" s="63">
        <f>IF((+$E45+$E47+$E49+$E50+$E53) =0,0,(P55   /(+$E45+$E47+$E49+$E50+$E53) )*100)</f>
        <v>100</v>
      </c>
      <c r="U55" s="65">
        <f>IF((+$E45+$E47+$E49+$E50+$E53) =0,0,(Q55   /(+$E45+$E47+$E49+$E50+$E53) )*100)</f>
        <v>42.545733333333338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28115000</v>
      </c>
      <c r="C69" s="130">
        <f>SUM(C9:C16,C19:C25,C28:C31,C34,C37:C41,C44:C54,C57:C60,C63:C67)</f>
        <v>0</v>
      </c>
      <c r="D69" s="130"/>
      <c r="E69" s="130">
        <f t="shared" si="35"/>
        <v>28115000</v>
      </c>
      <c r="F69" s="131">
        <f t="shared" ref="F69:O69" si="43">SUM(F9:F16,F19:F25,F28:F31,F34,F37:F41,F44:F54,F57:F60,F63:F67)</f>
        <v>28115000</v>
      </c>
      <c r="G69" s="132">
        <f t="shared" si="43"/>
        <v>27886000</v>
      </c>
      <c r="H69" s="131">
        <f t="shared" si="43"/>
        <v>6714000</v>
      </c>
      <c r="I69" s="132">
        <f t="shared" si="43"/>
        <v>724078</v>
      </c>
      <c r="J69" s="131">
        <f t="shared" si="43"/>
        <v>4666000</v>
      </c>
      <c r="K69" s="132">
        <f t="shared" si="43"/>
        <v>86144</v>
      </c>
      <c r="L69" s="131">
        <f t="shared" si="43"/>
        <v>7185000</v>
      </c>
      <c r="M69" s="132">
        <f t="shared" si="43"/>
        <v>0</v>
      </c>
      <c r="N69" s="131">
        <f t="shared" si="43"/>
        <v>8511000</v>
      </c>
      <c r="O69" s="132">
        <f t="shared" si="43"/>
        <v>13315258</v>
      </c>
      <c r="P69" s="131">
        <f t="shared" si="36"/>
        <v>27076000</v>
      </c>
      <c r="Q69" s="132">
        <f t="shared" si="37"/>
        <v>14125480</v>
      </c>
      <c r="R69" s="72">
        <f t="shared" si="38"/>
        <v>18.455114822546971</v>
      </c>
      <c r="S69" s="73">
        <f t="shared" si="39"/>
        <v>0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97.095316646345836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50.654378541203471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22963000</v>
      </c>
      <c r="C71" s="118"/>
      <c r="D71" s="118"/>
      <c r="E71" s="118">
        <f>$B71      +$C71      +$D71</f>
        <v>22963000</v>
      </c>
      <c r="F71" s="119">
        <v>22963000</v>
      </c>
      <c r="G71" s="120">
        <v>22963000</v>
      </c>
      <c r="H71" s="119">
        <v>1460000</v>
      </c>
      <c r="I71" s="120">
        <v>1528655</v>
      </c>
      <c r="J71" s="119">
        <v>8496000</v>
      </c>
      <c r="K71" s="120"/>
      <c r="L71" s="119">
        <v>2291000</v>
      </c>
      <c r="M71" s="120"/>
      <c r="N71" s="119">
        <v>10716000</v>
      </c>
      <c r="O71" s="120">
        <v>15331248</v>
      </c>
      <c r="P71" s="119">
        <f>$H71      +$J71      +$L71      +$N71</f>
        <v>22963000</v>
      </c>
      <c r="Q71" s="120">
        <f>$I71      +$K71      +$M71      +$O71</f>
        <v>16859903</v>
      </c>
      <c r="R71" s="59">
        <f>IF(($L71      =0),0,((($N71      -$L71      )/$L71      )*100))</f>
        <v>367.74334351811439</v>
      </c>
      <c r="S71" s="60">
        <f>IF(($M71      =0),0,((($O71      -$M71      )/$M71      )*100))</f>
        <v>0</v>
      </c>
      <c r="T71" s="59">
        <f>IF(($E71      =0),0,(($P71      /$E71      )*100))</f>
        <v>100</v>
      </c>
      <c r="U71" s="61">
        <f>IF(($E71      =0),0,(($Q71      /$E71      )*100))</f>
        <v>73.42203980316161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22963000</v>
      </c>
      <c r="C73" s="127">
        <f>SUM(C71:C72)</f>
        <v>0</v>
      </c>
      <c r="D73" s="127"/>
      <c r="E73" s="127">
        <f>$B73      +$C73      +$D73</f>
        <v>22963000</v>
      </c>
      <c r="F73" s="128">
        <f t="shared" ref="F73:O73" si="44">SUM(F71:F72)</f>
        <v>22963000</v>
      </c>
      <c r="G73" s="129">
        <f t="shared" si="44"/>
        <v>22963000</v>
      </c>
      <c r="H73" s="128">
        <f t="shared" si="44"/>
        <v>1460000</v>
      </c>
      <c r="I73" s="129">
        <f t="shared" si="44"/>
        <v>1528655</v>
      </c>
      <c r="J73" s="128">
        <f t="shared" si="44"/>
        <v>8496000</v>
      </c>
      <c r="K73" s="129">
        <f t="shared" si="44"/>
        <v>0</v>
      </c>
      <c r="L73" s="128">
        <f t="shared" si="44"/>
        <v>2291000</v>
      </c>
      <c r="M73" s="129">
        <f t="shared" si="44"/>
        <v>0</v>
      </c>
      <c r="N73" s="128">
        <f t="shared" si="44"/>
        <v>10716000</v>
      </c>
      <c r="O73" s="129">
        <f t="shared" si="44"/>
        <v>15331248</v>
      </c>
      <c r="P73" s="128">
        <f>$H73      +$J73      +$L73      +$N73</f>
        <v>22963000</v>
      </c>
      <c r="Q73" s="129">
        <f>$I73      +$K73      +$M73      +$O73</f>
        <v>16859903</v>
      </c>
      <c r="R73" s="68">
        <f>IF(($L73      =0),0,((($N73      -$L73      )/$L73      )*100))</f>
        <v>367.74334351811439</v>
      </c>
      <c r="S73" s="69">
        <f>IF(($M73      =0),0,((($O73      -$M73      )/$M73      )*100))</f>
        <v>0</v>
      </c>
      <c r="T73" s="68">
        <f>IF(($E71      =0),0,(($P71      /$E71      )*100))</f>
        <v>100</v>
      </c>
      <c r="U73" s="70">
        <f>IF($E71   =0,0,($Q71   /$E71 )*100)</f>
        <v>73.42203980316161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22963000</v>
      </c>
      <c r="C74" s="130">
        <f>SUM(C71:C72)</f>
        <v>0</v>
      </c>
      <c r="D74" s="130"/>
      <c r="E74" s="130">
        <f>$B74      +$C74      +$D74</f>
        <v>22963000</v>
      </c>
      <c r="F74" s="131">
        <f t="shared" ref="F74:O74" si="45">SUM(F71:F72)</f>
        <v>22963000</v>
      </c>
      <c r="G74" s="132">
        <f t="shared" si="45"/>
        <v>22963000</v>
      </c>
      <c r="H74" s="131">
        <f t="shared" si="45"/>
        <v>1460000</v>
      </c>
      <c r="I74" s="132">
        <f t="shared" si="45"/>
        <v>1528655</v>
      </c>
      <c r="J74" s="131">
        <f t="shared" si="45"/>
        <v>8496000</v>
      </c>
      <c r="K74" s="132">
        <f t="shared" si="45"/>
        <v>0</v>
      </c>
      <c r="L74" s="131">
        <f t="shared" si="45"/>
        <v>2291000</v>
      </c>
      <c r="M74" s="132">
        <f t="shared" si="45"/>
        <v>0</v>
      </c>
      <c r="N74" s="131">
        <f t="shared" si="45"/>
        <v>10716000</v>
      </c>
      <c r="O74" s="132">
        <f t="shared" si="45"/>
        <v>15331248</v>
      </c>
      <c r="P74" s="131">
        <f>$H74      +$J74      +$L74      +$N74</f>
        <v>22963000</v>
      </c>
      <c r="Q74" s="132">
        <f>$I74      +$K74      +$M74      +$O74</f>
        <v>16859903</v>
      </c>
      <c r="R74" s="72">
        <f>IF(($L74      =0),0,((($N74      -$L74      )/$L74      )*100))</f>
        <v>367.74334351811439</v>
      </c>
      <c r="S74" s="73">
        <f>IF(($M74      =0),0,((($O74      -$M74      )/$M74      )*100))</f>
        <v>0</v>
      </c>
      <c r="T74" s="72">
        <f>IF(($E71      =0),0,(($P71      /$E71      )*100))</f>
        <v>100</v>
      </c>
      <c r="U74" s="76">
        <f>IF($E71   =0,0,($Q71   /$E71 )*100)</f>
        <v>73.42203980316161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51078000</v>
      </c>
      <c r="C75" s="130">
        <f>SUM(C9:C16,C19:C25,C28:C31,C34,C37:C41,C44:C54,C57:C60,C63:C67,C71:C72)</f>
        <v>0</v>
      </c>
      <c r="D75" s="130"/>
      <c r="E75" s="130">
        <f>$B75      +$C75      +$D75</f>
        <v>51078000</v>
      </c>
      <c r="F75" s="131">
        <f t="shared" ref="F75:O75" si="46">SUM(F9:F16,F19:F25,F28:F31,F34,F37:F41,F44:F54,F57:F60,F63:F67,F71:F72)</f>
        <v>51078000</v>
      </c>
      <c r="G75" s="132">
        <f t="shared" si="46"/>
        <v>50849000</v>
      </c>
      <c r="H75" s="131">
        <f t="shared" si="46"/>
        <v>8174000</v>
      </c>
      <c r="I75" s="132">
        <f t="shared" si="46"/>
        <v>2252733</v>
      </c>
      <c r="J75" s="131">
        <f t="shared" si="46"/>
        <v>13162000</v>
      </c>
      <c r="K75" s="132">
        <f t="shared" si="46"/>
        <v>86144</v>
      </c>
      <c r="L75" s="131">
        <f t="shared" si="46"/>
        <v>9476000</v>
      </c>
      <c r="M75" s="132">
        <f t="shared" si="46"/>
        <v>0</v>
      </c>
      <c r="N75" s="131">
        <f t="shared" si="46"/>
        <v>19227000</v>
      </c>
      <c r="O75" s="132">
        <f t="shared" si="46"/>
        <v>28646506</v>
      </c>
      <c r="P75" s="131">
        <f>$H75      +$J75      +$L75      +$N75</f>
        <v>50039000</v>
      </c>
      <c r="Q75" s="132">
        <f>$I75      +$K75      +$M75      +$O75</f>
        <v>30985383</v>
      </c>
      <c r="R75" s="72">
        <f>IF(($L75      =0),0,((($N75      -$L75      )/$L75      )*100))</f>
        <v>102.90206838328409</v>
      </c>
      <c r="S75" s="73">
        <f>IF(($M75      =0),0,((($O75      -$M75      )/$M75      )*100))</f>
        <v>0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98.407048319534312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60.936071505830988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145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146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147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148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149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150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151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152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153</v>
      </c>
    </row>
    <row r="118" spans="1:23" x14ac:dyDescent="0.2">
      <c r="A118" s="35" t="s">
        <v>154</v>
      </c>
    </row>
    <row r="119" spans="1:23" x14ac:dyDescent="0.2">
      <c r="A119" s="35" t="s">
        <v>155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156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157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158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XduTJySlLxgUG7F9mt5O38nPmXb9fQHD6t3nreEnkKwTp5PNYpoAOtUNGzzVnwpLv9x3bOh4j5XZWFxGPuidBg==" saltValue="TkZiHMIrYBXHytuZgYSHlg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142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3000000</v>
      </c>
      <c r="C10" s="118"/>
      <c r="D10" s="118"/>
      <c r="E10" s="118">
        <f t="shared" ref="E10:E17" si="0">$B10      +$C10      +$D10</f>
        <v>3000000</v>
      </c>
      <c r="F10" s="119">
        <v>3000000</v>
      </c>
      <c r="G10" s="120">
        <v>3000000</v>
      </c>
      <c r="H10" s="119">
        <v>205000</v>
      </c>
      <c r="I10" s="120"/>
      <c r="J10" s="119">
        <v>570000</v>
      </c>
      <c r="K10" s="120"/>
      <c r="L10" s="119">
        <v>706000</v>
      </c>
      <c r="M10" s="120"/>
      <c r="N10" s="119">
        <v>177000</v>
      </c>
      <c r="O10" s="120"/>
      <c r="P10" s="119">
        <f t="shared" ref="P10:P17" si="1">$H10      +$J10      +$L10      +$N10</f>
        <v>1658000</v>
      </c>
      <c r="Q10" s="120">
        <f t="shared" ref="Q10:Q17" si="2">$I10      +$K10      +$M10      +$O10</f>
        <v>0</v>
      </c>
      <c r="R10" s="59">
        <f t="shared" ref="R10:R17" si="3">IF(($L10      =0),0,((($N10      -$L10      )/$L10      )*100))</f>
        <v>-74.929178470254953</v>
      </c>
      <c r="S10" s="60">
        <f t="shared" ref="S10:S17" si="4">IF(($M10      =0),0,((($O10      -$M10      )/$M10      )*100))</f>
        <v>0</v>
      </c>
      <c r="T10" s="59">
        <f t="shared" ref="T10:T17" si="5">IF(($E10      =0),0,(($P10      /$E10      )*100))</f>
        <v>55.266666666666666</v>
      </c>
      <c r="U10" s="61">
        <f t="shared" ref="U10:U17" si="6">IF(($E10      =0),0,(($Q10      /$E10      )*100))</f>
        <v>0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3000000</v>
      </c>
      <c r="C17" s="121">
        <f>SUM(C9:C16)</f>
        <v>0</v>
      </c>
      <c r="D17" s="121"/>
      <c r="E17" s="121">
        <f t="shared" si="0"/>
        <v>3000000</v>
      </c>
      <c r="F17" s="122">
        <f t="shared" ref="F17:O17" si="7">SUM(F9:F16)</f>
        <v>3000000</v>
      </c>
      <c r="G17" s="123">
        <f t="shared" si="7"/>
        <v>3000000</v>
      </c>
      <c r="H17" s="122">
        <f t="shared" si="7"/>
        <v>205000</v>
      </c>
      <c r="I17" s="123">
        <f t="shared" si="7"/>
        <v>0</v>
      </c>
      <c r="J17" s="122">
        <f t="shared" si="7"/>
        <v>570000</v>
      </c>
      <c r="K17" s="123">
        <f t="shared" si="7"/>
        <v>0</v>
      </c>
      <c r="L17" s="122">
        <f t="shared" si="7"/>
        <v>706000</v>
      </c>
      <c r="M17" s="123">
        <f t="shared" si="7"/>
        <v>0</v>
      </c>
      <c r="N17" s="122">
        <f t="shared" si="7"/>
        <v>177000</v>
      </c>
      <c r="O17" s="123">
        <f t="shared" si="7"/>
        <v>0</v>
      </c>
      <c r="P17" s="122">
        <f t="shared" si="1"/>
        <v>1658000</v>
      </c>
      <c r="Q17" s="123">
        <f t="shared" si="2"/>
        <v>0</v>
      </c>
      <c r="R17" s="63">
        <f t="shared" si="3"/>
        <v>-74.929178470254953</v>
      </c>
      <c r="S17" s="64">
        <f t="shared" si="4"/>
        <v>0</v>
      </c>
      <c r="T17" s="63">
        <f>IF((SUM($E9:$E14))=0,0,(P17/(SUM($E9:$E14))*100))</f>
        <v>55.266666666666666</v>
      </c>
      <c r="U17" s="65">
        <f>IF((SUM($E9:$E14))=0,0,(Q17/(SUM($E9:$E14))*100))</f>
        <v>0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1329000</v>
      </c>
      <c r="C34" s="118"/>
      <c r="D34" s="118"/>
      <c r="E34" s="118">
        <f>$B34      +$C34      +$D34</f>
        <v>1329000</v>
      </c>
      <c r="F34" s="119">
        <v>1329000</v>
      </c>
      <c r="G34" s="120">
        <v>1329000</v>
      </c>
      <c r="H34" s="119">
        <v>273000</v>
      </c>
      <c r="I34" s="120"/>
      <c r="J34" s="119">
        <v>387000</v>
      </c>
      <c r="K34" s="120"/>
      <c r="L34" s="119">
        <v>389000</v>
      </c>
      <c r="M34" s="120"/>
      <c r="N34" s="119">
        <v>151000</v>
      </c>
      <c r="O34" s="120"/>
      <c r="P34" s="119">
        <f>$H34      +$J34      +$L34      +$N34</f>
        <v>1200000</v>
      </c>
      <c r="Q34" s="120">
        <f>$I34      +$K34      +$M34      +$O34</f>
        <v>0</v>
      </c>
      <c r="R34" s="59">
        <f>IF(($L34      =0),0,((($N34      -$L34      )/$L34      )*100))</f>
        <v>-61.182519280205661</v>
      </c>
      <c r="S34" s="60">
        <f>IF(($M34      =0),0,((($O34      -$M34      )/$M34      )*100))</f>
        <v>0</v>
      </c>
      <c r="T34" s="59">
        <f>IF(($E34      =0),0,(($P34      /$E34      )*100))</f>
        <v>90.293453724604973</v>
      </c>
      <c r="U34" s="61">
        <f>IF(($E34      =0),0,(($Q34      /$E34      )*100))</f>
        <v>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1329000</v>
      </c>
      <c r="C35" s="121">
        <f>C34</f>
        <v>0</v>
      </c>
      <c r="D35" s="121"/>
      <c r="E35" s="121">
        <f>$B35      +$C35      +$D35</f>
        <v>1329000</v>
      </c>
      <c r="F35" s="122">
        <f t="shared" ref="F35:O35" si="17">F34</f>
        <v>1329000</v>
      </c>
      <c r="G35" s="123">
        <f t="shared" si="17"/>
        <v>1329000</v>
      </c>
      <c r="H35" s="122">
        <f t="shared" si="17"/>
        <v>273000</v>
      </c>
      <c r="I35" s="123">
        <f t="shared" si="17"/>
        <v>0</v>
      </c>
      <c r="J35" s="122">
        <f t="shared" si="17"/>
        <v>387000</v>
      </c>
      <c r="K35" s="123">
        <f t="shared" si="17"/>
        <v>0</v>
      </c>
      <c r="L35" s="122">
        <f t="shared" si="17"/>
        <v>389000</v>
      </c>
      <c r="M35" s="123">
        <f t="shared" si="17"/>
        <v>0</v>
      </c>
      <c r="N35" s="122">
        <f t="shared" si="17"/>
        <v>151000</v>
      </c>
      <c r="O35" s="123">
        <f t="shared" si="17"/>
        <v>0</v>
      </c>
      <c r="P35" s="122">
        <f>$H35      +$J35      +$L35      +$N35</f>
        <v>1200000</v>
      </c>
      <c r="Q35" s="123">
        <f>$I35      +$K35      +$M35      +$O35</f>
        <v>0</v>
      </c>
      <c r="R35" s="63">
        <f>IF(($L35      =0),0,((($N35      -$L35      )/$L35      )*100))</f>
        <v>-61.182519280205661</v>
      </c>
      <c r="S35" s="64">
        <f>IF(($M35      =0),0,((($O35      -$M35      )/$M35      )*100))</f>
        <v>0</v>
      </c>
      <c r="T35" s="63">
        <f>IF($E35   =0,0,($P35   /$E35   )*100)</f>
        <v>90.293453724604973</v>
      </c>
      <c r="U35" s="65">
        <f>IF($E35   =0,0,($Q35   /$E35   )*100)</f>
        <v>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>
        <v>664000</v>
      </c>
      <c r="D38" s="118"/>
      <c r="E38" s="118">
        <f t="shared" si="18"/>
        <v>664000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0</v>
      </c>
      <c r="C42" s="121">
        <f>SUM(C37:C41)</f>
        <v>664000</v>
      </c>
      <c r="D42" s="121"/>
      <c r="E42" s="121">
        <f t="shared" si="18"/>
        <v>664000</v>
      </c>
      <c r="F42" s="122">
        <f t="shared" ref="F42:O42" si="25">SUM(F37:F41)</f>
        <v>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>
        <v>9960000</v>
      </c>
      <c r="C46" s="118"/>
      <c r="D46" s="118"/>
      <c r="E46" s="118">
        <f t="shared" si="26"/>
        <v>9960000</v>
      </c>
      <c r="F46" s="119">
        <v>9960000</v>
      </c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10000000</v>
      </c>
      <c r="C53" s="118"/>
      <c r="D53" s="118"/>
      <c r="E53" s="118">
        <f t="shared" si="26"/>
        <v>10000000</v>
      </c>
      <c r="F53" s="119">
        <v>10000000</v>
      </c>
      <c r="G53" s="120">
        <v>10000000</v>
      </c>
      <c r="H53" s="119">
        <v>1348000</v>
      </c>
      <c r="I53" s="120"/>
      <c r="J53" s="119">
        <v>6385000</v>
      </c>
      <c r="K53" s="120"/>
      <c r="L53" s="119">
        <v>484000</v>
      </c>
      <c r="M53" s="120"/>
      <c r="N53" s="119">
        <v>1717000</v>
      </c>
      <c r="O53" s="120"/>
      <c r="P53" s="119">
        <f t="shared" si="27"/>
        <v>9934000</v>
      </c>
      <c r="Q53" s="120">
        <f t="shared" si="28"/>
        <v>0</v>
      </c>
      <c r="R53" s="59">
        <f t="shared" si="29"/>
        <v>254.75206611570246</v>
      </c>
      <c r="S53" s="60">
        <f t="shared" si="30"/>
        <v>0</v>
      </c>
      <c r="T53" s="59">
        <f t="shared" si="31"/>
        <v>99.339999999999989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19960000</v>
      </c>
      <c r="C55" s="121">
        <f>SUM(C44:C54)</f>
        <v>0</v>
      </c>
      <c r="D55" s="121"/>
      <c r="E55" s="121">
        <f t="shared" si="26"/>
        <v>19960000</v>
      </c>
      <c r="F55" s="122">
        <f t="shared" ref="F55:O55" si="33">SUM(F44:F54)</f>
        <v>19960000</v>
      </c>
      <c r="G55" s="123">
        <f t="shared" si="33"/>
        <v>10000000</v>
      </c>
      <c r="H55" s="122">
        <f t="shared" si="33"/>
        <v>1348000</v>
      </c>
      <c r="I55" s="123">
        <f t="shared" si="33"/>
        <v>0</v>
      </c>
      <c r="J55" s="122">
        <f t="shared" si="33"/>
        <v>6385000</v>
      </c>
      <c r="K55" s="123">
        <f t="shared" si="33"/>
        <v>0</v>
      </c>
      <c r="L55" s="122">
        <f t="shared" si="33"/>
        <v>484000</v>
      </c>
      <c r="M55" s="123">
        <f t="shared" si="33"/>
        <v>0</v>
      </c>
      <c r="N55" s="122">
        <f t="shared" si="33"/>
        <v>1717000</v>
      </c>
      <c r="O55" s="123">
        <f t="shared" si="33"/>
        <v>0</v>
      </c>
      <c r="P55" s="122">
        <f t="shared" si="27"/>
        <v>9934000</v>
      </c>
      <c r="Q55" s="123">
        <f t="shared" si="28"/>
        <v>0</v>
      </c>
      <c r="R55" s="63">
        <f t="shared" si="29"/>
        <v>254.75206611570246</v>
      </c>
      <c r="S55" s="64">
        <f t="shared" si="30"/>
        <v>0</v>
      </c>
      <c r="T55" s="63">
        <f>IF((+$E45+$E47+$E49+$E50+$E53) =0,0,(P55   /(+$E45+$E47+$E49+$E50+$E53) )*100)</f>
        <v>99.339999999999989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24289000</v>
      </c>
      <c r="C69" s="130">
        <f>SUM(C9:C16,C19:C25,C28:C31,C34,C37:C41,C44:C54,C57:C60,C63:C67)</f>
        <v>664000</v>
      </c>
      <c r="D69" s="130"/>
      <c r="E69" s="130">
        <f t="shared" si="35"/>
        <v>24953000</v>
      </c>
      <c r="F69" s="131">
        <f t="shared" ref="F69:O69" si="43">SUM(F9:F16,F19:F25,F28:F31,F34,F37:F41,F44:F54,F57:F60,F63:F67)</f>
        <v>24289000</v>
      </c>
      <c r="G69" s="132">
        <f t="shared" si="43"/>
        <v>14329000</v>
      </c>
      <c r="H69" s="131">
        <f t="shared" si="43"/>
        <v>1826000</v>
      </c>
      <c r="I69" s="132">
        <f t="shared" si="43"/>
        <v>0</v>
      </c>
      <c r="J69" s="131">
        <f t="shared" si="43"/>
        <v>7342000</v>
      </c>
      <c r="K69" s="132">
        <f t="shared" si="43"/>
        <v>0</v>
      </c>
      <c r="L69" s="131">
        <f t="shared" si="43"/>
        <v>1579000</v>
      </c>
      <c r="M69" s="132">
        <f t="shared" si="43"/>
        <v>0</v>
      </c>
      <c r="N69" s="131">
        <f t="shared" si="43"/>
        <v>2045000</v>
      </c>
      <c r="O69" s="132">
        <f t="shared" si="43"/>
        <v>0</v>
      </c>
      <c r="P69" s="131">
        <f t="shared" si="36"/>
        <v>12792000</v>
      </c>
      <c r="Q69" s="132">
        <f t="shared" si="37"/>
        <v>0</v>
      </c>
      <c r="R69" s="72">
        <f t="shared" si="38"/>
        <v>29.512349588347053</v>
      </c>
      <c r="S69" s="73">
        <f t="shared" si="39"/>
        <v>0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89.27350129108801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0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12641000</v>
      </c>
      <c r="C71" s="118"/>
      <c r="D71" s="118"/>
      <c r="E71" s="118">
        <f>$B71      +$C71      +$D71</f>
        <v>12641000</v>
      </c>
      <c r="F71" s="119">
        <v>12641000</v>
      </c>
      <c r="G71" s="120">
        <v>7541000</v>
      </c>
      <c r="H71" s="119"/>
      <c r="I71" s="120"/>
      <c r="J71" s="119">
        <v>2907000</v>
      </c>
      <c r="K71" s="120"/>
      <c r="L71" s="119">
        <v>1343000</v>
      </c>
      <c r="M71" s="120"/>
      <c r="N71" s="119">
        <v>1307000</v>
      </c>
      <c r="O71" s="120"/>
      <c r="P71" s="119">
        <f>$H71      +$J71      +$L71      +$N71</f>
        <v>5557000</v>
      </c>
      <c r="Q71" s="120">
        <f>$I71      +$K71      +$M71      +$O71</f>
        <v>0</v>
      </c>
      <c r="R71" s="59">
        <f>IF(($L71      =0),0,((($N71      -$L71      )/$L71      )*100))</f>
        <v>-2.680565897244974</v>
      </c>
      <c r="S71" s="60">
        <f>IF(($M71      =0),0,((($O71      -$M71      )/$M71      )*100))</f>
        <v>0</v>
      </c>
      <c r="T71" s="59">
        <f>IF(($E71      =0),0,(($P71      /$E71      )*100))</f>
        <v>43.960129736571474</v>
      </c>
      <c r="U71" s="61">
        <f>IF(($E71      =0),0,(($Q71      /$E71      )*100))</f>
        <v>0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12641000</v>
      </c>
      <c r="C73" s="127">
        <f>SUM(C71:C72)</f>
        <v>0</v>
      </c>
      <c r="D73" s="127"/>
      <c r="E73" s="127">
        <f>$B73      +$C73      +$D73</f>
        <v>12641000</v>
      </c>
      <c r="F73" s="128">
        <f t="shared" ref="F73:O73" si="44">SUM(F71:F72)</f>
        <v>12641000</v>
      </c>
      <c r="G73" s="129">
        <f t="shared" si="44"/>
        <v>7541000</v>
      </c>
      <c r="H73" s="128">
        <f t="shared" si="44"/>
        <v>0</v>
      </c>
      <c r="I73" s="129">
        <f t="shared" si="44"/>
        <v>0</v>
      </c>
      <c r="J73" s="128">
        <f t="shared" si="44"/>
        <v>2907000</v>
      </c>
      <c r="K73" s="129">
        <f t="shared" si="44"/>
        <v>0</v>
      </c>
      <c r="L73" s="128">
        <f t="shared" si="44"/>
        <v>1343000</v>
      </c>
      <c r="M73" s="129">
        <f t="shared" si="44"/>
        <v>0</v>
      </c>
      <c r="N73" s="128">
        <f t="shared" si="44"/>
        <v>1307000</v>
      </c>
      <c r="O73" s="129">
        <f t="shared" si="44"/>
        <v>0</v>
      </c>
      <c r="P73" s="128">
        <f>$H73      +$J73      +$L73      +$N73</f>
        <v>5557000</v>
      </c>
      <c r="Q73" s="129">
        <f>$I73      +$K73      +$M73      +$O73</f>
        <v>0</v>
      </c>
      <c r="R73" s="68">
        <f>IF(($L73      =0),0,((($N73      -$L73      )/$L73      )*100))</f>
        <v>-2.680565897244974</v>
      </c>
      <c r="S73" s="69">
        <f>IF(($M73      =0),0,((($O73      -$M73      )/$M73      )*100))</f>
        <v>0</v>
      </c>
      <c r="T73" s="68">
        <f>IF(($E71      =0),0,(($P71      /$E71      )*100))</f>
        <v>43.960129736571474</v>
      </c>
      <c r="U73" s="70">
        <f>IF($E71   =0,0,($Q71   /$E71 )*100)</f>
        <v>0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12641000</v>
      </c>
      <c r="C74" s="130">
        <f>SUM(C71:C72)</f>
        <v>0</v>
      </c>
      <c r="D74" s="130"/>
      <c r="E74" s="130">
        <f>$B74      +$C74      +$D74</f>
        <v>12641000</v>
      </c>
      <c r="F74" s="131">
        <f t="shared" ref="F74:O74" si="45">SUM(F71:F72)</f>
        <v>12641000</v>
      </c>
      <c r="G74" s="132">
        <f t="shared" si="45"/>
        <v>7541000</v>
      </c>
      <c r="H74" s="131">
        <f t="shared" si="45"/>
        <v>0</v>
      </c>
      <c r="I74" s="132">
        <f t="shared" si="45"/>
        <v>0</v>
      </c>
      <c r="J74" s="131">
        <f t="shared" si="45"/>
        <v>2907000</v>
      </c>
      <c r="K74" s="132">
        <f t="shared" si="45"/>
        <v>0</v>
      </c>
      <c r="L74" s="131">
        <f t="shared" si="45"/>
        <v>1343000</v>
      </c>
      <c r="M74" s="132">
        <f t="shared" si="45"/>
        <v>0</v>
      </c>
      <c r="N74" s="131">
        <f t="shared" si="45"/>
        <v>1307000</v>
      </c>
      <c r="O74" s="132">
        <f t="shared" si="45"/>
        <v>0</v>
      </c>
      <c r="P74" s="131">
        <f>$H74      +$J74      +$L74      +$N74</f>
        <v>5557000</v>
      </c>
      <c r="Q74" s="132">
        <f>$I74      +$K74      +$M74      +$O74</f>
        <v>0</v>
      </c>
      <c r="R74" s="72">
        <f>IF(($L74      =0),0,((($N74      -$L74      )/$L74      )*100))</f>
        <v>-2.680565897244974</v>
      </c>
      <c r="S74" s="73">
        <f>IF(($M74      =0),0,((($O74      -$M74      )/$M74      )*100))</f>
        <v>0</v>
      </c>
      <c r="T74" s="72">
        <f>IF(($E71      =0),0,(($P71      /$E71      )*100))</f>
        <v>43.960129736571474</v>
      </c>
      <c r="U74" s="76">
        <f>IF($E71   =0,0,($Q71   /$E71 )*100)</f>
        <v>0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36930000</v>
      </c>
      <c r="C75" s="130">
        <f>SUM(C9:C16,C19:C25,C28:C31,C34,C37:C41,C44:C54,C57:C60,C63:C67,C71:C72)</f>
        <v>664000</v>
      </c>
      <c r="D75" s="130"/>
      <c r="E75" s="130">
        <f>$B75      +$C75      +$D75</f>
        <v>37594000</v>
      </c>
      <c r="F75" s="131">
        <f t="shared" ref="F75:O75" si="46">SUM(F9:F16,F19:F25,F28:F31,F34,F37:F41,F44:F54,F57:F60,F63:F67,F71:F72)</f>
        <v>36930000</v>
      </c>
      <c r="G75" s="132">
        <f t="shared" si="46"/>
        <v>21870000</v>
      </c>
      <c r="H75" s="131">
        <f t="shared" si="46"/>
        <v>1826000</v>
      </c>
      <c r="I75" s="132">
        <f t="shared" si="46"/>
        <v>0</v>
      </c>
      <c r="J75" s="131">
        <f t="shared" si="46"/>
        <v>10249000</v>
      </c>
      <c r="K75" s="132">
        <f t="shared" si="46"/>
        <v>0</v>
      </c>
      <c r="L75" s="131">
        <f t="shared" si="46"/>
        <v>2922000</v>
      </c>
      <c r="M75" s="132">
        <f t="shared" si="46"/>
        <v>0</v>
      </c>
      <c r="N75" s="131">
        <f t="shared" si="46"/>
        <v>3352000</v>
      </c>
      <c r="O75" s="132">
        <f t="shared" si="46"/>
        <v>0</v>
      </c>
      <c r="P75" s="131">
        <f>$H75      +$J75      +$L75      +$N75</f>
        <v>18349000</v>
      </c>
      <c r="Q75" s="132">
        <f>$I75      +$K75      +$M75      +$O75</f>
        <v>0</v>
      </c>
      <c r="R75" s="72">
        <f>IF(($L75      =0),0,((($N75      -$L75      )/$L75      )*100))</f>
        <v>14.715947980835045</v>
      </c>
      <c r="S75" s="73">
        <f>IF(($M75      =0),0,((($O75      -$M75      )/$M75      )*100))</f>
        <v>0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68.034853540971454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0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145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146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147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148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149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150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151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152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153</v>
      </c>
    </row>
    <row r="118" spans="1:23" x14ac:dyDescent="0.2">
      <c r="A118" s="35" t="s">
        <v>154</v>
      </c>
    </row>
    <row r="119" spans="1:23" x14ac:dyDescent="0.2">
      <c r="A119" s="35" t="s">
        <v>155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156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157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158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VjKz5uOlfiC/N2EOhZRUDJAkN3yT7an1c/aaR0A0xpjei4t9Uvn20L/hsywJDiIbxvxCt/BGjoBT/BKZkkFFGg==" saltValue="onmYox/YN4FtaeHOO0zKGw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143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3000000</v>
      </c>
      <c r="C10" s="118"/>
      <c r="D10" s="118"/>
      <c r="E10" s="118">
        <f t="shared" ref="E10:E17" si="0">$B10      +$C10      +$D10</f>
        <v>3000000</v>
      </c>
      <c r="F10" s="119">
        <v>3000000</v>
      </c>
      <c r="G10" s="120">
        <v>3000000</v>
      </c>
      <c r="H10" s="119">
        <v>196000</v>
      </c>
      <c r="I10" s="120"/>
      <c r="J10" s="119">
        <v>58000</v>
      </c>
      <c r="K10" s="120">
        <v>422802</v>
      </c>
      <c r="L10" s="119">
        <v>155000</v>
      </c>
      <c r="M10" s="120">
        <v>614831</v>
      </c>
      <c r="N10" s="119"/>
      <c r="O10" s="120">
        <v>299089</v>
      </c>
      <c r="P10" s="119">
        <f t="shared" ref="P10:P17" si="1">$H10      +$J10      +$L10      +$N10</f>
        <v>409000</v>
      </c>
      <c r="Q10" s="120">
        <f t="shared" ref="Q10:Q17" si="2">$I10      +$K10      +$M10      +$O10</f>
        <v>1336722</v>
      </c>
      <c r="R10" s="59">
        <f t="shared" ref="R10:R17" si="3">IF(($L10      =0),0,((($N10      -$L10      )/$L10      )*100))</f>
        <v>-100</v>
      </c>
      <c r="S10" s="60">
        <f t="shared" ref="S10:S17" si="4">IF(($M10      =0),0,((($O10      -$M10      )/$M10      )*100))</f>
        <v>-51.354274589277381</v>
      </c>
      <c r="T10" s="59">
        <f t="shared" ref="T10:T17" si="5">IF(($E10      =0),0,(($P10      /$E10      )*100))</f>
        <v>13.633333333333333</v>
      </c>
      <c r="U10" s="61">
        <f t="shared" ref="U10:U17" si="6">IF(($E10      =0),0,(($Q10      /$E10      )*100))</f>
        <v>44.557400000000001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3000000</v>
      </c>
      <c r="C17" s="121">
        <f>SUM(C9:C16)</f>
        <v>0</v>
      </c>
      <c r="D17" s="121"/>
      <c r="E17" s="121">
        <f t="shared" si="0"/>
        <v>3000000</v>
      </c>
      <c r="F17" s="122">
        <f t="shared" ref="F17:O17" si="7">SUM(F9:F16)</f>
        <v>3000000</v>
      </c>
      <c r="G17" s="123">
        <f t="shared" si="7"/>
        <v>3000000</v>
      </c>
      <c r="H17" s="122">
        <f t="shared" si="7"/>
        <v>196000</v>
      </c>
      <c r="I17" s="123">
        <f t="shared" si="7"/>
        <v>0</v>
      </c>
      <c r="J17" s="122">
        <f t="shared" si="7"/>
        <v>58000</v>
      </c>
      <c r="K17" s="123">
        <f t="shared" si="7"/>
        <v>422802</v>
      </c>
      <c r="L17" s="122">
        <f t="shared" si="7"/>
        <v>155000</v>
      </c>
      <c r="M17" s="123">
        <f t="shared" si="7"/>
        <v>614831</v>
      </c>
      <c r="N17" s="122">
        <f t="shared" si="7"/>
        <v>0</v>
      </c>
      <c r="O17" s="123">
        <f t="shared" si="7"/>
        <v>299089</v>
      </c>
      <c r="P17" s="122">
        <f t="shared" si="1"/>
        <v>409000</v>
      </c>
      <c r="Q17" s="123">
        <f t="shared" si="2"/>
        <v>1336722</v>
      </c>
      <c r="R17" s="63">
        <f t="shared" si="3"/>
        <v>-100</v>
      </c>
      <c r="S17" s="64">
        <f t="shared" si="4"/>
        <v>-51.354274589277381</v>
      </c>
      <c r="T17" s="63">
        <f>IF((SUM($E9:$E14))=0,0,(P17/(SUM($E9:$E14))*100))</f>
        <v>13.633333333333333</v>
      </c>
      <c r="U17" s="65">
        <f>IF((SUM($E9:$E14))=0,0,(Q17/(SUM($E9:$E14))*100))</f>
        <v>44.557400000000001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/>
      <c r="C34" s="118"/>
      <c r="D34" s="118"/>
      <c r="E34" s="118">
        <f>$B34      +$C34      +$D34</f>
        <v>0</v>
      </c>
      <c r="F34" s="119"/>
      <c r="G34" s="120"/>
      <c r="H34" s="119"/>
      <c r="I34" s="120"/>
      <c r="J34" s="119"/>
      <c r="K34" s="120"/>
      <c r="L34" s="119"/>
      <c r="M34" s="120"/>
      <c r="N34" s="119"/>
      <c r="O34" s="120"/>
      <c r="P34" s="119">
        <f>$H34      +$J34      +$L34      +$N34</f>
        <v>0</v>
      </c>
      <c r="Q34" s="120">
        <f>$I34      +$K34      +$M34      +$O34</f>
        <v>0</v>
      </c>
      <c r="R34" s="59">
        <f>IF(($L34      =0),0,((($N34      -$L34      )/$L34      )*100))</f>
        <v>0</v>
      </c>
      <c r="S34" s="60">
        <f>IF(($M34      =0),0,((($O34      -$M34      )/$M34      )*100))</f>
        <v>0</v>
      </c>
      <c r="T34" s="59">
        <f>IF(($E34      =0),0,(($P34      /$E34      )*100))</f>
        <v>0</v>
      </c>
      <c r="U34" s="61">
        <f>IF(($E34      =0),0,(($Q34      /$E34      )*100))</f>
        <v>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0</v>
      </c>
      <c r="C35" s="121">
        <f>C34</f>
        <v>0</v>
      </c>
      <c r="D35" s="121"/>
      <c r="E35" s="121">
        <f>$B35      +$C35      +$D35</f>
        <v>0</v>
      </c>
      <c r="F35" s="122">
        <f t="shared" ref="F35:O35" si="17">F34</f>
        <v>0</v>
      </c>
      <c r="G35" s="123">
        <f t="shared" si="17"/>
        <v>0</v>
      </c>
      <c r="H35" s="122">
        <f t="shared" si="17"/>
        <v>0</v>
      </c>
      <c r="I35" s="123">
        <f t="shared" si="17"/>
        <v>0</v>
      </c>
      <c r="J35" s="122">
        <f t="shared" si="17"/>
        <v>0</v>
      </c>
      <c r="K35" s="123">
        <f t="shared" si="17"/>
        <v>0</v>
      </c>
      <c r="L35" s="122">
        <f t="shared" si="17"/>
        <v>0</v>
      </c>
      <c r="M35" s="123">
        <f t="shared" si="17"/>
        <v>0</v>
      </c>
      <c r="N35" s="122">
        <f t="shared" si="17"/>
        <v>0</v>
      </c>
      <c r="O35" s="123">
        <f t="shared" si="17"/>
        <v>0</v>
      </c>
      <c r="P35" s="122">
        <f>$H35      +$J35      +$L35      +$N35</f>
        <v>0</v>
      </c>
      <c r="Q35" s="123">
        <f>$I35      +$K35      +$M35      +$O35</f>
        <v>0</v>
      </c>
      <c r="R35" s="63">
        <f>IF(($L35      =0),0,((($N35      -$L35      )/$L35      )*100))</f>
        <v>0</v>
      </c>
      <c r="S35" s="64">
        <f>IF(($M35      =0),0,((($O35      -$M35      )/$M35      )*100))</f>
        <v>0</v>
      </c>
      <c r="T35" s="63">
        <f>IF($E35   =0,0,($P35   /$E35   )*100)</f>
        <v>0</v>
      </c>
      <c r="U35" s="65">
        <f>IF($E35   =0,0,($Q35   /$E35   )*100)</f>
        <v>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10000000</v>
      </c>
      <c r="C37" s="118"/>
      <c r="D37" s="118"/>
      <c r="E37" s="118">
        <f t="shared" ref="E37:E42" si="18">$B37      +$C37      +$D37</f>
        <v>10000000</v>
      </c>
      <c r="F37" s="119">
        <v>10000000</v>
      </c>
      <c r="G37" s="120">
        <v>10000000</v>
      </c>
      <c r="H37" s="119"/>
      <c r="I37" s="120"/>
      <c r="J37" s="119">
        <v>4252000</v>
      </c>
      <c r="K37" s="120"/>
      <c r="L37" s="119">
        <v>2355000</v>
      </c>
      <c r="M37" s="120">
        <v>4252500</v>
      </c>
      <c r="N37" s="119"/>
      <c r="O37" s="120">
        <v>8279090</v>
      </c>
      <c r="P37" s="119">
        <f t="shared" ref="P37:P42" si="19">$H37      +$J37      +$L37      +$N37</f>
        <v>6607000</v>
      </c>
      <c r="Q37" s="120">
        <f t="shared" ref="Q37:Q42" si="20">$I37      +$K37      +$M37      +$O37</f>
        <v>12531590</v>
      </c>
      <c r="R37" s="59">
        <f t="shared" ref="R37:R42" si="21">IF(($L37      =0),0,((($N37      -$L37      )/$L37      )*100))</f>
        <v>-100</v>
      </c>
      <c r="S37" s="60">
        <f t="shared" ref="S37:S42" si="22">IF(($M37      =0),0,((($O37      -$M37      )/$M37      )*100))</f>
        <v>94.687595532039978</v>
      </c>
      <c r="T37" s="59">
        <f t="shared" ref="T37:T42" si="23">IF(($E37      =0),0,(($P37      /$E37      )*100))</f>
        <v>66.069999999999993</v>
      </c>
      <c r="U37" s="61">
        <f t="shared" ref="U37:U42" si="24">IF(($E37      =0),0,(($Q37      /$E37      )*100))</f>
        <v>125.31589999999998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10000000</v>
      </c>
      <c r="C42" s="121">
        <f>SUM(C37:C41)</f>
        <v>0</v>
      </c>
      <c r="D42" s="121"/>
      <c r="E42" s="121">
        <f t="shared" si="18"/>
        <v>10000000</v>
      </c>
      <c r="F42" s="122">
        <f t="shared" ref="F42:O42" si="25">SUM(F37:F41)</f>
        <v>10000000</v>
      </c>
      <c r="G42" s="123">
        <f t="shared" si="25"/>
        <v>10000000</v>
      </c>
      <c r="H42" s="122">
        <f t="shared" si="25"/>
        <v>0</v>
      </c>
      <c r="I42" s="123">
        <f t="shared" si="25"/>
        <v>0</v>
      </c>
      <c r="J42" s="122">
        <f t="shared" si="25"/>
        <v>4252000</v>
      </c>
      <c r="K42" s="123">
        <f t="shared" si="25"/>
        <v>0</v>
      </c>
      <c r="L42" s="122">
        <f t="shared" si="25"/>
        <v>2355000</v>
      </c>
      <c r="M42" s="123">
        <f t="shared" si="25"/>
        <v>4252500</v>
      </c>
      <c r="N42" s="122">
        <f t="shared" si="25"/>
        <v>0</v>
      </c>
      <c r="O42" s="123">
        <f t="shared" si="25"/>
        <v>8279090</v>
      </c>
      <c r="P42" s="122">
        <f t="shared" si="19"/>
        <v>6607000</v>
      </c>
      <c r="Q42" s="123">
        <f t="shared" si="20"/>
        <v>12531590</v>
      </c>
      <c r="R42" s="63">
        <f t="shared" si="21"/>
        <v>-100</v>
      </c>
      <c r="S42" s="64">
        <f t="shared" si="22"/>
        <v>94.687595532039978</v>
      </c>
      <c r="T42" s="63">
        <f>IF((+$E37+$E40) =0,0,(P42   /(+$E37+$E40) )*100)</f>
        <v>66.069999999999993</v>
      </c>
      <c r="U42" s="65">
        <f>IF((+$E37+$E40) =0,0,(Q42   /(+$E37+$E40) )*100)</f>
        <v>125.31589999999998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30000000</v>
      </c>
      <c r="C53" s="118"/>
      <c r="D53" s="118"/>
      <c r="E53" s="118">
        <f t="shared" si="26"/>
        <v>30000000</v>
      </c>
      <c r="F53" s="119">
        <v>30000000</v>
      </c>
      <c r="G53" s="120">
        <v>15000000</v>
      </c>
      <c r="H53" s="119"/>
      <c r="I53" s="120"/>
      <c r="J53" s="119"/>
      <c r="K53" s="120">
        <v>8830181</v>
      </c>
      <c r="L53" s="119">
        <v>2145000</v>
      </c>
      <c r="M53" s="120">
        <v>1643036</v>
      </c>
      <c r="N53" s="119"/>
      <c r="O53" s="120">
        <v>11730981</v>
      </c>
      <c r="P53" s="119">
        <f t="shared" si="27"/>
        <v>2145000</v>
      </c>
      <c r="Q53" s="120">
        <f t="shared" si="28"/>
        <v>22204198</v>
      </c>
      <c r="R53" s="59">
        <f t="shared" si="29"/>
        <v>-100</v>
      </c>
      <c r="S53" s="60">
        <f t="shared" si="30"/>
        <v>613.98198213551018</v>
      </c>
      <c r="T53" s="59">
        <f t="shared" si="31"/>
        <v>7.1499999999999995</v>
      </c>
      <c r="U53" s="61">
        <f t="shared" si="32"/>
        <v>74.013993333333332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30000000</v>
      </c>
      <c r="C55" s="121">
        <f>SUM(C44:C54)</f>
        <v>0</v>
      </c>
      <c r="D55" s="121"/>
      <c r="E55" s="121">
        <f t="shared" si="26"/>
        <v>30000000</v>
      </c>
      <c r="F55" s="122">
        <f t="shared" ref="F55:O55" si="33">SUM(F44:F54)</f>
        <v>30000000</v>
      </c>
      <c r="G55" s="123">
        <f t="shared" si="33"/>
        <v>15000000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8830181</v>
      </c>
      <c r="L55" s="122">
        <f t="shared" si="33"/>
        <v>2145000</v>
      </c>
      <c r="M55" s="123">
        <f t="shared" si="33"/>
        <v>1643036</v>
      </c>
      <c r="N55" s="122">
        <f t="shared" si="33"/>
        <v>0</v>
      </c>
      <c r="O55" s="123">
        <f t="shared" si="33"/>
        <v>11730981</v>
      </c>
      <c r="P55" s="122">
        <f t="shared" si="27"/>
        <v>2145000</v>
      </c>
      <c r="Q55" s="123">
        <f t="shared" si="28"/>
        <v>22204198</v>
      </c>
      <c r="R55" s="63">
        <f t="shared" si="29"/>
        <v>-100</v>
      </c>
      <c r="S55" s="64">
        <f t="shared" si="30"/>
        <v>613.98198213551018</v>
      </c>
      <c r="T55" s="63">
        <f>IF((+$E45+$E47+$E49+$E50+$E53) =0,0,(P55   /(+$E45+$E47+$E49+$E50+$E53) )*100)</f>
        <v>7.1499999999999995</v>
      </c>
      <c r="U55" s="65">
        <f>IF((+$E45+$E47+$E49+$E50+$E53) =0,0,(Q55   /(+$E45+$E47+$E49+$E50+$E53) )*100)</f>
        <v>74.013993333333332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43000000</v>
      </c>
      <c r="C69" s="130">
        <f>SUM(C9:C16,C19:C25,C28:C31,C34,C37:C41,C44:C54,C57:C60,C63:C67)</f>
        <v>0</v>
      </c>
      <c r="D69" s="130"/>
      <c r="E69" s="130">
        <f t="shared" si="35"/>
        <v>43000000</v>
      </c>
      <c r="F69" s="131">
        <f t="shared" ref="F69:O69" si="43">SUM(F9:F16,F19:F25,F28:F31,F34,F37:F41,F44:F54,F57:F60,F63:F67)</f>
        <v>43000000</v>
      </c>
      <c r="G69" s="132">
        <f t="shared" si="43"/>
        <v>28000000</v>
      </c>
      <c r="H69" s="131">
        <f t="shared" si="43"/>
        <v>196000</v>
      </c>
      <c r="I69" s="132">
        <f t="shared" si="43"/>
        <v>0</v>
      </c>
      <c r="J69" s="131">
        <f t="shared" si="43"/>
        <v>4310000</v>
      </c>
      <c r="K69" s="132">
        <f t="shared" si="43"/>
        <v>9252983</v>
      </c>
      <c r="L69" s="131">
        <f t="shared" si="43"/>
        <v>4655000</v>
      </c>
      <c r="M69" s="132">
        <f t="shared" si="43"/>
        <v>6510367</v>
      </c>
      <c r="N69" s="131">
        <f t="shared" si="43"/>
        <v>0</v>
      </c>
      <c r="O69" s="132">
        <f t="shared" si="43"/>
        <v>20309160</v>
      </c>
      <c r="P69" s="131">
        <f t="shared" si="36"/>
        <v>9161000</v>
      </c>
      <c r="Q69" s="132">
        <f t="shared" si="37"/>
        <v>36072510</v>
      </c>
      <c r="R69" s="72">
        <f t="shared" si="38"/>
        <v>-100</v>
      </c>
      <c r="S69" s="73">
        <f t="shared" si="39"/>
        <v>211.95107741237936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21.304651162790698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83.889558139534884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23427000</v>
      </c>
      <c r="C71" s="118"/>
      <c r="D71" s="118"/>
      <c r="E71" s="118">
        <f>$B71      +$C71      +$D71</f>
        <v>23427000</v>
      </c>
      <c r="F71" s="119">
        <v>23427000</v>
      </c>
      <c r="G71" s="120">
        <v>23427000</v>
      </c>
      <c r="H71" s="119"/>
      <c r="I71" s="120"/>
      <c r="J71" s="119">
        <v>14758000</v>
      </c>
      <c r="K71" s="120">
        <v>26759583</v>
      </c>
      <c r="L71" s="119">
        <v>1464000</v>
      </c>
      <c r="M71" s="120">
        <v>-13731280</v>
      </c>
      <c r="N71" s="119"/>
      <c r="O71" s="120">
        <v>8610773</v>
      </c>
      <c r="P71" s="119">
        <f>$H71      +$J71      +$L71      +$N71</f>
        <v>16222000</v>
      </c>
      <c r="Q71" s="120">
        <f>$I71      +$K71      +$M71      +$O71</f>
        <v>21639076</v>
      </c>
      <c r="R71" s="59">
        <f>IF(($L71      =0),0,((($N71      -$L71      )/$L71      )*100))</f>
        <v>-100</v>
      </c>
      <c r="S71" s="60">
        <f>IF(($M71      =0),0,((($O71      -$M71      )/$M71      )*100))</f>
        <v>-162.70917933360911</v>
      </c>
      <c r="T71" s="59">
        <f>IF(($E71      =0),0,(($P71      /$E71      )*100))</f>
        <v>69.244888376659404</v>
      </c>
      <c r="U71" s="61">
        <f>IF(($E71      =0),0,(($Q71      /$E71      )*100))</f>
        <v>92.368105177786319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>
        <v>7793000</v>
      </c>
      <c r="C72" s="118"/>
      <c r="D72" s="118"/>
      <c r="E72" s="118">
        <f>$B72      +$C72      +$D72</f>
        <v>7793000</v>
      </c>
      <c r="F72" s="119">
        <v>7793000</v>
      </c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31220000</v>
      </c>
      <c r="C73" s="127">
        <f>SUM(C71:C72)</f>
        <v>0</v>
      </c>
      <c r="D73" s="127"/>
      <c r="E73" s="127">
        <f>$B73      +$C73      +$D73</f>
        <v>31220000</v>
      </c>
      <c r="F73" s="128">
        <f t="shared" ref="F73:O73" si="44">SUM(F71:F72)</f>
        <v>31220000</v>
      </c>
      <c r="G73" s="129">
        <f t="shared" si="44"/>
        <v>23427000</v>
      </c>
      <c r="H73" s="128">
        <f t="shared" si="44"/>
        <v>0</v>
      </c>
      <c r="I73" s="129">
        <f t="shared" si="44"/>
        <v>0</v>
      </c>
      <c r="J73" s="128">
        <f t="shared" si="44"/>
        <v>14758000</v>
      </c>
      <c r="K73" s="129">
        <f t="shared" si="44"/>
        <v>26759583</v>
      </c>
      <c r="L73" s="128">
        <f t="shared" si="44"/>
        <v>1464000</v>
      </c>
      <c r="M73" s="129">
        <f t="shared" si="44"/>
        <v>-13731280</v>
      </c>
      <c r="N73" s="128">
        <f t="shared" si="44"/>
        <v>0</v>
      </c>
      <c r="O73" s="129">
        <f t="shared" si="44"/>
        <v>8610773</v>
      </c>
      <c r="P73" s="128">
        <f>$H73      +$J73      +$L73      +$N73</f>
        <v>16222000</v>
      </c>
      <c r="Q73" s="129">
        <f>$I73      +$K73      +$M73      +$O73</f>
        <v>21639076</v>
      </c>
      <c r="R73" s="68">
        <f>IF(($L73      =0),0,((($N73      -$L73      )/$L73      )*100))</f>
        <v>-100</v>
      </c>
      <c r="S73" s="69">
        <f>IF(($M73      =0),0,((($O73      -$M73      )/$M73      )*100))</f>
        <v>-162.70917933360911</v>
      </c>
      <c r="T73" s="68">
        <f>IF(($E71      =0),0,(($P71      /$E71      )*100))</f>
        <v>69.244888376659404</v>
      </c>
      <c r="U73" s="70">
        <f>IF($E71   =0,0,($Q71   /$E71 )*100)</f>
        <v>92.368105177786319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31220000</v>
      </c>
      <c r="C74" s="130">
        <f>SUM(C71:C72)</f>
        <v>0</v>
      </c>
      <c r="D74" s="130"/>
      <c r="E74" s="130">
        <f>$B74      +$C74      +$D74</f>
        <v>31220000</v>
      </c>
      <c r="F74" s="131">
        <f t="shared" ref="F74:O74" si="45">SUM(F71:F72)</f>
        <v>31220000</v>
      </c>
      <c r="G74" s="132">
        <f t="shared" si="45"/>
        <v>23427000</v>
      </c>
      <c r="H74" s="131">
        <f t="shared" si="45"/>
        <v>0</v>
      </c>
      <c r="I74" s="132">
        <f t="shared" si="45"/>
        <v>0</v>
      </c>
      <c r="J74" s="131">
        <f t="shared" si="45"/>
        <v>14758000</v>
      </c>
      <c r="K74" s="132">
        <f t="shared" si="45"/>
        <v>26759583</v>
      </c>
      <c r="L74" s="131">
        <f t="shared" si="45"/>
        <v>1464000</v>
      </c>
      <c r="M74" s="132">
        <f t="shared" si="45"/>
        <v>-13731280</v>
      </c>
      <c r="N74" s="131">
        <f t="shared" si="45"/>
        <v>0</v>
      </c>
      <c r="O74" s="132">
        <f t="shared" si="45"/>
        <v>8610773</v>
      </c>
      <c r="P74" s="131">
        <f>$H74      +$J74      +$L74      +$N74</f>
        <v>16222000</v>
      </c>
      <c r="Q74" s="132">
        <f>$I74      +$K74      +$M74      +$O74</f>
        <v>21639076</v>
      </c>
      <c r="R74" s="72">
        <f>IF(($L74      =0),0,((($N74      -$L74      )/$L74      )*100))</f>
        <v>-100</v>
      </c>
      <c r="S74" s="73">
        <f>IF(($M74      =0),0,((($O74      -$M74      )/$M74      )*100))</f>
        <v>-162.70917933360911</v>
      </c>
      <c r="T74" s="72">
        <f>IF(($E71      =0),0,(($P71      /$E71      )*100))</f>
        <v>69.244888376659404</v>
      </c>
      <c r="U74" s="76">
        <f>IF($E71   =0,0,($Q71   /$E71 )*100)</f>
        <v>92.368105177786319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74220000</v>
      </c>
      <c r="C75" s="130">
        <f>SUM(C9:C16,C19:C25,C28:C31,C34,C37:C41,C44:C54,C57:C60,C63:C67,C71:C72)</f>
        <v>0</v>
      </c>
      <c r="D75" s="130"/>
      <c r="E75" s="130">
        <f>$B75      +$C75      +$D75</f>
        <v>74220000</v>
      </c>
      <c r="F75" s="131">
        <f t="shared" ref="F75:O75" si="46">SUM(F9:F16,F19:F25,F28:F31,F34,F37:F41,F44:F54,F57:F60,F63:F67,F71:F72)</f>
        <v>74220000</v>
      </c>
      <c r="G75" s="132">
        <f t="shared" si="46"/>
        <v>51427000</v>
      </c>
      <c r="H75" s="131">
        <f t="shared" si="46"/>
        <v>196000</v>
      </c>
      <c r="I75" s="132">
        <f t="shared" si="46"/>
        <v>0</v>
      </c>
      <c r="J75" s="131">
        <f t="shared" si="46"/>
        <v>19068000</v>
      </c>
      <c r="K75" s="132">
        <f t="shared" si="46"/>
        <v>36012566</v>
      </c>
      <c r="L75" s="131">
        <f t="shared" si="46"/>
        <v>6119000</v>
      </c>
      <c r="M75" s="132">
        <f t="shared" si="46"/>
        <v>-7220913</v>
      </c>
      <c r="N75" s="131">
        <f t="shared" si="46"/>
        <v>0</v>
      </c>
      <c r="O75" s="132">
        <f t="shared" si="46"/>
        <v>28919933</v>
      </c>
      <c r="P75" s="131">
        <f>$H75      +$J75      +$L75      +$N75</f>
        <v>25383000</v>
      </c>
      <c r="Q75" s="132">
        <f>$I75      +$K75      +$M75      +$O75</f>
        <v>57711586</v>
      </c>
      <c r="R75" s="72">
        <f>IF(($L75      =0),0,((($N75      -$L75      )/$L75      )*100))</f>
        <v>-100</v>
      </c>
      <c r="S75" s="73">
        <f>IF(($M75      =0),0,((($O75      -$M75      )/$M75      )*100))</f>
        <v>-500.50244338908396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38.211871678684872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86.879711563069222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145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146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147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148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149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150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151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152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153</v>
      </c>
    </row>
    <row r="118" spans="1:23" x14ac:dyDescent="0.2">
      <c r="A118" s="35" t="s">
        <v>154</v>
      </c>
    </row>
    <row r="119" spans="1:23" x14ac:dyDescent="0.2">
      <c r="A119" s="35" t="s">
        <v>155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156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157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158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1/elGNxHSd6zpLcSJAZHHTXXqO0cX1MlIFSHh79TN2ivsJRV3MBSO45VwWCBHQILvRnwS609m7AuLi6si5dFRw==" saltValue="N8Ys/APjleEUn5PVpirlbQ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144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1000000</v>
      </c>
      <c r="C10" s="118"/>
      <c r="D10" s="118"/>
      <c r="E10" s="118">
        <f t="shared" ref="E10:E17" si="0">$B10      +$C10      +$D10</f>
        <v>1000000</v>
      </c>
      <c r="F10" s="119">
        <v>1000000</v>
      </c>
      <c r="G10" s="120">
        <v>1000000</v>
      </c>
      <c r="H10" s="119">
        <v>117000</v>
      </c>
      <c r="I10" s="120">
        <v>150483</v>
      </c>
      <c r="J10" s="119">
        <v>129000</v>
      </c>
      <c r="K10" s="120">
        <v>127688</v>
      </c>
      <c r="L10" s="119">
        <v>555000</v>
      </c>
      <c r="M10" s="120">
        <v>555004</v>
      </c>
      <c r="N10" s="119"/>
      <c r="O10" s="120">
        <v>54440</v>
      </c>
      <c r="P10" s="119">
        <f t="shared" ref="P10:P17" si="1">$H10      +$J10      +$L10      +$N10</f>
        <v>801000</v>
      </c>
      <c r="Q10" s="120">
        <f t="shared" ref="Q10:Q17" si="2">$I10      +$K10      +$M10      +$O10</f>
        <v>887615</v>
      </c>
      <c r="R10" s="59">
        <f t="shared" ref="R10:R17" si="3">IF(($L10      =0),0,((($N10      -$L10      )/$L10      )*100))</f>
        <v>-100</v>
      </c>
      <c r="S10" s="60">
        <f t="shared" ref="S10:S17" si="4">IF(($M10      =0),0,((($O10      -$M10      )/$M10      )*100))</f>
        <v>-90.191061686041905</v>
      </c>
      <c r="T10" s="59">
        <f t="shared" ref="T10:T17" si="5">IF(($E10      =0),0,(($P10      /$E10      )*100))</f>
        <v>80.100000000000009</v>
      </c>
      <c r="U10" s="61">
        <f t="shared" ref="U10:U17" si="6">IF(($E10      =0),0,(($Q10      /$E10      )*100))</f>
        <v>88.761499999999998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1000000</v>
      </c>
      <c r="C17" s="121">
        <f>SUM(C9:C16)</f>
        <v>0</v>
      </c>
      <c r="D17" s="121"/>
      <c r="E17" s="121">
        <f t="shared" si="0"/>
        <v>1000000</v>
      </c>
      <c r="F17" s="122">
        <f t="shared" ref="F17:O17" si="7">SUM(F9:F16)</f>
        <v>1000000</v>
      </c>
      <c r="G17" s="123">
        <f t="shared" si="7"/>
        <v>1000000</v>
      </c>
      <c r="H17" s="122">
        <f t="shared" si="7"/>
        <v>117000</v>
      </c>
      <c r="I17" s="123">
        <f t="shared" si="7"/>
        <v>150483</v>
      </c>
      <c r="J17" s="122">
        <f t="shared" si="7"/>
        <v>129000</v>
      </c>
      <c r="K17" s="123">
        <f t="shared" si="7"/>
        <v>127688</v>
      </c>
      <c r="L17" s="122">
        <f t="shared" si="7"/>
        <v>555000</v>
      </c>
      <c r="M17" s="123">
        <f t="shared" si="7"/>
        <v>555004</v>
      </c>
      <c r="N17" s="122">
        <f t="shared" si="7"/>
        <v>0</v>
      </c>
      <c r="O17" s="123">
        <f t="shared" si="7"/>
        <v>54440</v>
      </c>
      <c r="P17" s="122">
        <f t="shared" si="1"/>
        <v>801000</v>
      </c>
      <c r="Q17" s="123">
        <f t="shared" si="2"/>
        <v>887615</v>
      </c>
      <c r="R17" s="63">
        <f t="shared" si="3"/>
        <v>-100</v>
      </c>
      <c r="S17" s="64">
        <f t="shared" si="4"/>
        <v>-90.191061686041905</v>
      </c>
      <c r="T17" s="63">
        <f>IF((SUM($E9:$E14))=0,0,(P17/(SUM($E9:$E14))*100))</f>
        <v>80.100000000000009</v>
      </c>
      <c r="U17" s="65">
        <f>IF((SUM($E9:$E14))=0,0,(Q17/(SUM($E9:$E14))*100))</f>
        <v>88.761499999999998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>
        <v>2955000</v>
      </c>
      <c r="C31" s="118"/>
      <c r="D31" s="118"/>
      <c r="E31" s="118">
        <f>$B31      +$C31      +$D31</f>
        <v>2955000</v>
      </c>
      <c r="F31" s="119">
        <v>2955000</v>
      </c>
      <c r="G31" s="120">
        <v>2955000</v>
      </c>
      <c r="H31" s="119">
        <v>22000</v>
      </c>
      <c r="I31" s="120">
        <v>341588</v>
      </c>
      <c r="J31" s="119">
        <v>1273000</v>
      </c>
      <c r="K31" s="120">
        <v>954156</v>
      </c>
      <c r="L31" s="119">
        <v>572000</v>
      </c>
      <c r="M31" s="120">
        <v>571296</v>
      </c>
      <c r="N31" s="119">
        <v>1035000</v>
      </c>
      <c r="O31" s="120">
        <v>1065890</v>
      </c>
      <c r="P31" s="119">
        <f>$H31      +$J31      +$L31      +$N31</f>
        <v>2902000</v>
      </c>
      <c r="Q31" s="120">
        <f>$I31      +$K31      +$M31      +$O31</f>
        <v>2932930</v>
      </c>
      <c r="R31" s="59">
        <f>IF(($L31      =0),0,((($N31      -$L31      )/$L31      )*100))</f>
        <v>80.944055944055947</v>
      </c>
      <c r="S31" s="60">
        <f>IF(($M31      =0),0,((($O31      -$M31      )/$M31      )*100))</f>
        <v>86.574035176160862</v>
      </c>
      <c r="T31" s="59">
        <f>IF(($E31      =0),0,(($P31      /$E31      )*100))</f>
        <v>98.206429780033844</v>
      </c>
      <c r="U31" s="61">
        <f>IF(($E31      =0),0,(($Q31      /$E31      )*100))</f>
        <v>99.253130287648048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2955000</v>
      </c>
      <c r="C32" s="121">
        <f>SUM(C28:C31)</f>
        <v>0</v>
      </c>
      <c r="D32" s="121"/>
      <c r="E32" s="121">
        <f>$B32      +$C32      +$D32</f>
        <v>2955000</v>
      </c>
      <c r="F32" s="122">
        <f t="shared" ref="F32:O32" si="16">SUM(F28:F31)</f>
        <v>2955000</v>
      </c>
      <c r="G32" s="123">
        <f t="shared" si="16"/>
        <v>2955000</v>
      </c>
      <c r="H32" s="122">
        <f t="shared" si="16"/>
        <v>22000</v>
      </c>
      <c r="I32" s="123">
        <f t="shared" si="16"/>
        <v>341588</v>
      </c>
      <c r="J32" s="122">
        <f t="shared" si="16"/>
        <v>1273000</v>
      </c>
      <c r="K32" s="123">
        <f t="shared" si="16"/>
        <v>954156</v>
      </c>
      <c r="L32" s="122">
        <f t="shared" si="16"/>
        <v>572000</v>
      </c>
      <c r="M32" s="123">
        <f t="shared" si="16"/>
        <v>571296</v>
      </c>
      <c r="N32" s="122">
        <f t="shared" si="16"/>
        <v>1035000</v>
      </c>
      <c r="O32" s="123">
        <f t="shared" si="16"/>
        <v>1065890</v>
      </c>
      <c r="P32" s="122">
        <f>$H32      +$J32      +$L32      +$N32</f>
        <v>2902000</v>
      </c>
      <c r="Q32" s="123">
        <f>$I32      +$K32      +$M32      +$O32</f>
        <v>2932930</v>
      </c>
      <c r="R32" s="63">
        <f>IF(($L32      =0),0,((($N32      -$L32      )/$L32      )*100))</f>
        <v>80.944055944055947</v>
      </c>
      <c r="S32" s="64">
        <f>IF(($M32      =0),0,((($O32      -$M32      )/$M32      )*100))</f>
        <v>86.574035176160862</v>
      </c>
      <c r="T32" s="63">
        <f>IF($E32   =0,0,($P32   /$E32   )*100)</f>
        <v>98.206429780033844</v>
      </c>
      <c r="U32" s="65">
        <f>IF($E32   =0,0,($Q32   /$E32   )*100)</f>
        <v>99.253130287648048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1395000</v>
      </c>
      <c r="C34" s="118"/>
      <c r="D34" s="118"/>
      <c r="E34" s="118">
        <f>$B34      +$C34      +$D34</f>
        <v>1395000</v>
      </c>
      <c r="F34" s="119">
        <v>1395000</v>
      </c>
      <c r="G34" s="120">
        <v>1395000</v>
      </c>
      <c r="H34" s="119">
        <v>188000</v>
      </c>
      <c r="I34" s="120"/>
      <c r="J34" s="119">
        <v>469000</v>
      </c>
      <c r="K34" s="120"/>
      <c r="L34" s="119">
        <v>193000</v>
      </c>
      <c r="M34" s="120">
        <v>850189</v>
      </c>
      <c r="N34" s="119">
        <v>545000</v>
      </c>
      <c r="O34" s="120">
        <v>544811</v>
      </c>
      <c r="P34" s="119">
        <f>$H34      +$J34      +$L34      +$N34</f>
        <v>1395000</v>
      </c>
      <c r="Q34" s="120">
        <f>$I34      +$K34      +$M34      +$O34</f>
        <v>1395000</v>
      </c>
      <c r="R34" s="59">
        <f>IF(($L34      =0),0,((($N34      -$L34      )/$L34      )*100))</f>
        <v>182.38341968911917</v>
      </c>
      <c r="S34" s="60">
        <f>IF(($M34      =0),0,((($O34      -$M34      )/$M34      )*100))</f>
        <v>-35.918836870389995</v>
      </c>
      <c r="T34" s="59">
        <f>IF(($E34      =0),0,(($P34      /$E34      )*100))</f>
        <v>100</v>
      </c>
      <c r="U34" s="61">
        <f>IF(($E34      =0),0,(($Q34      /$E34      )*100))</f>
        <v>100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1395000</v>
      </c>
      <c r="C35" s="121">
        <f>C34</f>
        <v>0</v>
      </c>
      <c r="D35" s="121"/>
      <c r="E35" s="121">
        <f>$B35      +$C35      +$D35</f>
        <v>1395000</v>
      </c>
      <c r="F35" s="122">
        <f t="shared" ref="F35:O35" si="17">F34</f>
        <v>1395000</v>
      </c>
      <c r="G35" s="123">
        <f t="shared" si="17"/>
        <v>1395000</v>
      </c>
      <c r="H35" s="122">
        <f t="shared" si="17"/>
        <v>188000</v>
      </c>
      <c r="I35" s="123">
        <f t="shared" si="17"/>
        <v>0</v>
      </c>
      <c r="J35" s="122">
        <f t="shared" si="17"/>
        <v>469000</v>
      </c>
      <c r="K35" s="123">
        <f t="shared" si="17"/>
        <v>0</v>
      </c>
      <c r="L35" s="122">
        <f t="shared" si="17"/>
        <v>193000</v>
      </c>
      <c r="M35" s="123">
        <f t="shared" si="17"/>
        <v>850189</v>
      </c>
      <c r="N35" s="122">
        <f t="shared" si="17"/>
        <v>545000</v>
      </c>
      <c r="O35" s="123">
        <f t="shared" si="17"/>
        <v>544811</v>
      </c>
      <c r="P35" s="122">
        <f>$H35      +$J35      +$L35      +$N35</f>
        <v>1395000</v>
      </c>
      <c r="Q35" s="123">
        <f>$I35      +$K35      +$M35      +$O35</f>
        <v>1395000</v>
      </c>
      <c r="R35" s="63">
        <f>IF(($L35      =0),0,((($N35      -$L35      )/$L35      )*100))</f>
        <v>182.38341968911917</v>
      </c>
      <c r="S35" s="64">
        <f>IF(($M35      =0),0,((($O35      -$M35      )/$M35      )*100))</f>
        <v>-35.918836870389995</v>
      </c>
      <c r="T35" s="63">
        <f>IF($E35   =0,0,($P35   /$E35   )*100)</f>
        <v>100</v>
      </c>
      <c r="U35" s="65">
        <f>IF($E35   =0,0,($Q35   /$E35   )*100)</f>
        <v>100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>
        <v>4000000</v>
      </c>
      <c r="C40" s="118"/>
      <c r="D40" s="118"/>
      <c r="E40" s="118">
        <f t="shared" si="18"/>
        <v>4000000</v>
      </c>
      <c r="F40" s="119">
        <v>4000000</v>
      </c>
      <c r="G40" s="120">
        <v>4000000</v>
      </c>
      <c r="H40" s="119"/>
      <c r="I40" s="120"/>
      <c r="J40" s="119">
        <v>802000</v>
      </c>
      <c r="K40" s="120">
        <v>2510600</v>
      </c>
      <c r="L40" s="119"/>
      <c r="M40" s="120"/>
      <c r="N40" s="119">
        <v>1489000</v>
      </c>
      <c r="O40" s="120">
        <v>1489400</v>
      </c>
      <c r="P40" s="119">
        <f t="shared" si="19"/>
        <v>2291000</v>
      </c>
      <c r="Q40" s="120">
        <f t="shared" si="20"/>
        <v>4000000</v>
      </c>
      <c r="R40" s="59">
        <f t="shared" si="21"/>
        <v>0</v>
      </c>
      <c r="S40" s="60">
        <f t="shared" si="22"/>
        <v>0</v>
      </c>
      <c r="T40" s="59">
        <f t="shared" si="23"/>
        <v>57.274999999999999</v>
      </c>
      <c r="U40" s="61">
        <f t="shared" si="24"/>
        <v>100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4000000</v>
      </c>
      <c r="C42" s="121">
        <f>SUM(C37:C41)</f>
        <v>0</v>
      </c>
      <c r="D42" s="121"/>
      <c r="E42" s="121">
        <f t="shared" si="18"/>
        <v>4000000</v>
      </c>
      <c r="F42" s="122">
        <f t="shared" ref="F42:O42" si="25">SUM(F37:F41)</f>
        <v>4000000</v>
      </c>
      <c r="G42" s="123">
        <f t="shared" si="25"/>
        <v>4000000</v>
      </c>
      <c r="H42" s="122">
        <f t="shared" si="25"/>
        <v>0</v>
      </c>
      <c r="I42" s="123">
        <f t="shared" si="25"/>
        <v>0</v>
      </c>
      <c r="J42" s="122">
        <f t="shared" si="25"/>
        <v>802000</v>
      </c>
      <c r="K42" s="123">
        <f t="shared" si="25"/>
        <v>2510600</v>
      </c>
      <c r="L42" s="122">
        <f t="shared" si="25"/>
        <v>0</v>
      </c>
      <c r="M42" s="123">
        <f t="shared" si="25"/>
        <v>0</v>
      </c>
      <c r="N42" s="122">
        <f t="shared" si="25"/>
        <v>1489000</v>
      </c>
      <c r="O42" s="123">
        <f t="shared" si="25"/>
        <v>1489400</v>
      </c>
      <c r="P42" s="122">
        <f t="shared" si="19"/>
        <v>2291000</v>
      </c>
      <c r="Q42" s="123">
        <f t="shared" si="20"/>
        <v>4000000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57.274999999999999</v>
      </c>
      <c r="U42" s="65">
        <f>IF((+$E37+$E40) =0,0,(Q42   /(+$E37+$E40) )*100)</f>
        <v>100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9350000</v>
      </c>
      <c r="C69" s="130">
        <f>SUM(C9:C16,C19:C25,C28:C31,C34,C37:C41,C44:C54,C57:C60,C63:C67)</f>
        <v>0</v>
      </c>
      <c r="D69" s="130"/>
      <c r="E69" s="130">
        <f t="shared" si="35"/>
        <v>9350000</v>
      </c>
      <c r="F69" s="131">
        <f t="shared" ref="F69:O69" si="43">SUM(F9:F16,F19:F25,F28:F31,F34,F37:F41,F44:F54,F57:F60,F63:F67)</f>
        <v>9350000</v>
      </c>
      <c r="G69" s="132">
        <f t="shared" si="43"/>
        <v>9350000</v>
      </c>
      <c r="H69" s="131">
        <f t="shared" si="43"/>
        <v>327000</v>
      </c>
      <c r="I69" s="132">
        <f t="shared" si="43"/>
        <v>492071</v>
      </c>
      <c r="J69" s="131">
        <f t="shared" si="43"/>
        <v>2673000</v>
      </c>
      <c r="K69" s="132">
        <f t="shared" si="43"/>
        <v>3592444</v>
      </c>
      <c r="L69" s="131">
        <f t="shared" si="43"/>
        <v>1320000</v>
      </c>
      <c r="M69" s="132">
        <f t="shared" si="43"/>
        <v>1976489</v>
      </c>
      <c r="N69" s="131">
        <f t="shared" si="43"/>
        <v>3069000</v>
      </c>
      <c r="O69" s="132">
        <f t="shared" si="43"/>
        <v>3154541</v>
      </c>
      <c r="P69" s="131">
        <f t="shared" si="36"/>
        <v>7389000</v>
      </c>
      <c r="Q69" s="132">
        <f t="shared" si="37"/>
        <v>9215545</v>
      </c>
      <c r="R69" s="72">
        <f t="shared" si="38"/>
        <v>132.5</v>
      </c>
      <c r="S69" s="73">
        <f t="shared" si="39"/>
        <v>59.603266195764306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79.026737967914443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98.561978609625669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/>
      <c r="C71" s="118"/>
      <c r="D71" s="118"/>
      <c r="E71" s="118">
        <f>$B71      +$C71      +$D71</f>
        <v>0</v>
      </c>
      <c r="F71" s="119"/>
      <c r="G71" s="120"/>
      <c r="H71" s="119"/>
      <c r="I71" s="120"/>
      <c r="J71" s="119"/>
      <c r="K71" s="120"/>
      <c r="L71" s="119"/>
      <c r="M71" s="120"/>
      <c r="N71" s="119"/>
      <c r="O71" s="120"/>
      <c r="P71" s="119">
        <f>$H71      +$J71      +$L71      +$N71</f>
        <v>0</v>
      </c>
      <c r="Q71" s="120">
        <f>$I71      +$K71      +$M71      +$O71</f>
        <v>0</v>
      </c>
      <c r="R71" s="59">
        <f>IF(($L71      =0),0,((($N71      -$L71      )/$L71      )*100))</f>
        <v>0</v>
      </c>
      <c r="S71" s="60">
        <f>IF(($M71      =0),0,((($O71      -$M71      )/$M71      )*100))</f>
        <v>0</v>
      </c>
      <c r="T71" s="59">
        <f>IF(($E71      =0),0,(($P71      /$E71      )*100))</f>
        <v>0</v>
      </c>
      <c r="U71" s="61">
        <f>IF(($E71      =0),0,(($Q71      /$E71      )*100))</f>
        <v>0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0</v>
      </c>
      <c r="C73" s="127">
        <f>SUM(C71:C72)</f>
        <v>0</v>
      </c>
      <c r="D73" s="127"/>
      <c r="E73" s="127">
        <f>$B73      +$C73      +$D73</f>
        <v>0</v>
      </c>
      <c r="F73" s="128">
        <f t="shared" ref="F73:O73" si="44">SUM(F71:F72)</f>
        <v>0</v>
      </c>
      <c r="G73" s="129">
        <f t="shared" si="44"/>
        <v>0</v>
      </c>
      <c r="H73" s="128">
        <f t="shared" si="44"/>
        <v>0</v>
      </c>
      <c r="I73" s="129">
        <f t="shared" si="44"/>
        <v>0</v>
      </c>
      <c r="J73" s="128">
        <f t="shared" si="44"/>
        <v>0</v>
      </c>
      <c r="K73" s="129">
        <f t="shared" si="44"/>
        <v>0</v>
      </c>
      <c r="L73" s="128">
        <f t="shared" si="44"/>
        <v>0</v>
      </c>
      <c r="M73" s="129">
        <f t="shared" si="44"/>
        <v>0</v>
      </c>
      <c r="N73" s="128">
        <f t="shared" si="44"/>
        <v>0</v>
      </c>
      <c r="O73" s="129">
        <f t="shared" si="44"/>
        <v>0</v>
      </c>
      <c r="P73" s="128">
        <f>$H73      +$J73      +$L73      +$N73</f>
        <v>0</v>
      </c>
      <c r="Q73" s="129">
        <f>$I73      +$K73      +$M73      +$O73</f>
        <v>0</v>
      </c>
      <c r="R73" s="68">
        <f>IF(($L73      =0),0,((($N73      -$L73      )/$L73      )*100))</f>
        <v>0</v>
      </c>
      <c r="S73" s="69">
        <f>IF(($M73      =0),0,((($O73      -$M73      )/$M73      )*100))</f>
        <v>0</v>
      </c>
      <c r="T73" s="68">
        <f>IF(($E71      =0),0,(($P71      /$E71      )*100))</f>
        <v>0</v>
      </c>
      <c r="U73" s="70">
        <f>IF($E71   =0,0,($Q71   /$E71 )*100)</f>
        <v>0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0</v>
      </c>
      <c r="C74" s="130">
        <f>SUM(C71:C72)</f>
        <v>0</v>
      </c>
      <c r="D74" s="130"/>
      <c r="E74" s="130">
        <f>$B74      +$C74      +$D74</f>
        <v>0</v>
      </c>
      <c r="F74" s="131">
        <f t="shared" ref="F74:O74" si="45">SUM(F71:F72)</f>
        <v>0</v>
      </c>
      <c r="G74" s="132">
        <f t="shared" si="45"/>
        <v>0</v>
      </c>
      <c r="H74" s="131">
        <f t="shared" si="45"/>
        <v>0</v>
      </c>
      <c r="I74" s="132">
        <f t="shared" si="45"/>
        <v>0</v>
      </c>
      <c r="J74" s="131">
        <f t="shared" si="45"/>
        <v>0</v>
      </c>
      <c r="K74" s="132">
        <f t="shared" si="45"/>
        <v>0</v>
      </c>
      <c r="L74" s="131">
        <f t="shared" si="45"/>
        <v>0</v>
      </c>
      <c r="M74" s="132">
        <f t="shared" si="45"/>
        <v>0</v>
      </c>
      <c r="N74" s="131">
        <f t="shared" si="45"/>
        <v>0</v>
      </c>
      <c r="O74" s="132">
        <f t="shared" si="45"/>
        <v>0</v>
      </c>
      <c r="P74" s="131">
        <f>$H74      +$J74      +$L74      +$N74</f>
        <v>0</v>
      </c>
      <c r="Q74" s="132">
        <f>$I74      +$K74      +$M74      +$O74</f>
        <v>0</v>
      </c>
      <c r="R74" s="72">
        <f>IF(($L74      =0),0,((($N74      -$L74      )/$L74      )*100))</f>
        <v>0</v>
      </c>
      <c r="S74" s="73">
        <f>IF(($M74      =0),0,((($O74      -$M74      )/$M74      )*100))</f>
        <v>0</v>
      </c>
      <c r="T74" s="72">
        <f>IF(($E71      =0),0,(($P71      /$E71      )*100))</f>
        <v>0</v>
      </c>
      <c r="U74" s="76">
        <f>IF($E71   =0,0,($Q71   /$E71 )*100)</f>
        <v>0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9350000</v>
      </c>
      <c r="C75" s="130">
        <f>SUM(C9:C16,C19:C25,C28:C31,C34,C37:C41,C44:C54,C57:C60,C63:C67,C71:C72)</f>
        <v>0</v>
      </c>
      <c r="D75" s="130"/>
      <c r="E75" s="130">
        <f>$B75      +$C75      +$D75</f>
        <v>9350000</v>
      </c>
      <c r="F75" s="131">
        <f t="shared" ref="F75:O75" si="46">SUM(F9:F16,F19:F25,F28:F31,F34,F37:F41,F44:F54,F57:F60,F63:F67,F71:F72)</f>
        <v>9350000</v>
      </c>
      <c r="G75" s="132">
        <f t="shared" si="46"/>
        <v>9350000</v>
      </c>
      <c r="H75" s="131">
        <f t="shared" si="46"/>
        <v>327000</v>
      </c>
      <c r="I75" s="132">
        <f t="shared" si="46"/>
        <v>492071</v>
      </c>
      <c r="J75" s="131">
        <f t="shared" si="46"/>
        <v>2673000</v>
      </c>
      <c r="K75" s="132">
        <f t="shared" si="46"/>
        <v>3592444</v>
      </c>
      <c r="L75" s="131">
        <f t="shared" si="46"/>
        <v>1320000</v>
      </c>
      <c r="M75" s="132">
        <f t="shared" si="46"/>
        <v>1976489</v>
      </c>
      <c r="N75" s="131">
        <f t="shared" si="46"/>
        <v>3069000</v>
      </c>
      <c r="O75" s="132">
        <f t="shared" si="46"/>
        <v>3154541</v>
      </c>
      <c r="P75" s="131">
        <f>$H75      +$J75      +$L75      +$N75</f>
        <v>7389000</v>
      </c>
      <c r="Q75" s="132">
        <f>$I75      +$K75      +$M75      +$O75</f>
        <v>9215545</v>
      </c>
      <c r="R75" s="72">
        <f>IF(($L75      =0),0,((($N75      -$L75      )/$L75      )*100))</f>
        <v>132.5</v>
      </c>
      <c r="S75" s="73">
        <f>IF(($M75      =0),0,((($O75      -$M75      )/$M75      )*100))</f>
        <v>59.603266195764306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79.026737967914443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98.561978609625669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145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146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147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148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149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150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151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152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153</v>
      </c>
    </row>
    <row r="118" spans="1:23" x14ac:dyDescent="0.2">
      <c r="A118" s="35" t="s">
        <v>154</v>
      </c>
    </row>
    <row r="119" spans="1:23" x14ac:dyDescent="0.2">
      <c r="A119" s="35" t="s">
        <v>155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156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157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158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lGGpGNKtBZTwbzhmREb/1Qr2bBR8t/MMxngunUoZVMoffcUUbysFqimWqJUkzKc1EssFSwQt1P9KXGgyR5e00A==" saltValue="4vwWvmsRG/3m211nDoJQMQ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1" manualBreakCount="1">
    <brk id="7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C280B2817F7142BDA8FC189E5C25E0" ma:contentTypeVersion="" ma:contentTypeDescription="Create a new document." ma:contentTypeScope="" ma:versionID="75376c72745cdc6c9a807e736cb2f9c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9f2915bc449c9eb1438cf294b3051d9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0706BC5-6476-4E3A-A3FA-ECA6F6A403E9}"/>
</file>

<file path=customXml/itemProps2.xml><?xml version="1.0" encoding="utf-8"?>
<ds:datastoreItem xmlns:ds="http://schemas.openxmlformats.org/officeDocument/2006/customXml" ds:itemID="{D2A0CE85-E693-4B2B-8FAF-FA26610E7752}"/>
</file>

<file path=customXml/itemProps3.xml><?xml version="1.0" encoding="utf-8"?>
<ds:datastoreItem xmlns:ds="http://schemas.openxmlformats.org/officeDocument/2006/customXml" ds:itemID="{90830A16-CC5E-426C-97D8-273127EF8A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32</vt:i4>
      </vt:variant>
      <vt:variant>
        <vt:lpstr>Named Ranges</vt:lpstr>
      </vt:variant>
      <vt:variant>
        <vt:i4>32</vt:i4>
      </vt:variant>
    </vt:vector>
  </HeadingPairs>
  <TitlesOfParts>
    <vt:vector size="64" baseType="lpstr">
      <vt:lpstr>Summary</vt:lpstr>
      <vt:lpstr>NC451</vt:lpstr>
      <vt:lpstr>NC452</vt:lpstr>
      <vt:lpstr>NC453</vt:lpstr>
      <vt:lpstr>DC45</vt:lpstr>
      <vt:lpstr>NC061</vt:lpstr>
      <vt:lpstr>NC062</vt:lpstr>
      <vt:lpstr>NC064</vt:lpstr>
      <vt:lpstr>NC065</vt:lpstr>
      <vt:lpstr>NC066</vt:lpstr>
      <vt:lpstr>NC067</vt:lpstr>
      <vt:lpstr>DC6</vt:lpstr>
      <vt:lpstr>NC071</vt:lpstr>
      <vt:lpstr>NC072</vt:lpstr>
      <vt:lpstr>NC073</vt:lpstr>
      <vt:lpstr>NC074</vt:lpstr>
      <vt:lpstr>NC075</vt:lpstr>
      <vt:lpstr>NC076</vt:lpstr>
      <vt:lpstr>NC077</vt:lpstr>
      <vt:lpstr>NC078</vt:lpstr>
      <vt:lpstr>DC7</vt:lpstr>
      <vt:lpstr>NC082</vt:lpstr>
      <vt:lpstr>NC084</vt:lpstr>
      <vt:lpstr>NC085</vt:lpstr>
      <vt:lpstr>NC086</vt:lpstr>
      <vt:lpstr>NC087</vt:lpstr>
      <vt:lpstr>DC8</vt:lpstr>
      <vt:lpstr>NC091</vt:lpstr>
      <vt:lpstr>NC092</vt:lpstr>
      <vt:lpstr>NC093</vt:lpstr>
      <vt:lpstr>NC094</vt:lpstr>
      <vt:lpstr>DC9</vt:lpstr>
      <vt:lpstr>'DC45'!Print_Area</vt:lpstr>
      <vt:lpstr>'DC6'!Print_Area</vt:lpstr>
      <vt:lpstr>'DC7'!Print_Area</vt:lpstr>
      <vt:lpstr>'DC8'!Print_Area</vt:lpstr>
      <vt:lpstr>'DC9'!Print_Area</vt:lpstr>
      <vt:lpstr>'NC061'!Print_Area</vt:lpstr>
      <vt:lpstr>'NC062'!Print_Area</vt:lpstr>
      <vt:lpstr>'NC064'!Print_Area</vt:lpstr>
      <vt:lpstr>'NC065'!Print_Area</vt:lpstr>
      <vt:lpstr>'NC066'!Print_Area</vt:lpstr>
      <vt:lpstr>'NC067'!Print_Area</vt:lpstr>
      <vt:lpstr>'NC071'!Print_Area</vt:lpstr>
      <vt:lpstr>'NC072'!Print_Area</vt:lpstr>
      <vt:lpstr>'NC073'!Print_Area</vt:lpstr>
      <vt:lpstr>'NC074'!Print_Area</vt:lpstr>
      <vt:lpstr>'NC075'!Print_Area</vt:lpstr>
      <vt:lpstr>'NC076'!Print_Area</vt:lpstr>
      <vt:lpstr>'NC077'!Print_Area</vt:lpstr>
      <vt:lpstr>'NC078'!Print_Area</vt:lpstr>
      <vt:lpstr>'NC082'!Print_Area</vt:lpstr>
      <vt:lpstr>'NC084'!Print_Area</vt:lpstr>
      <vt:lpstr>'NC085'!Print_Area</vt:lpstr>
      <vt:lpstr>'NC086'!Print_Area</vt:lpstr>
      <vt:lpstr>'NC087'!Print_Area</vt:lpstr>
      <vt:lpstr>'NC091'!Print_Area</vt:lpstr>
      <vt:lpstr>'NC092'!Print_Area</vt:lpstr>
      <vt:lpstr>'NC093'!Print_Area</vt:lpstr>
      <vt:lpstr>'NC094'!Print_Area</vt:lpstr>
      <vt:lpstr>'NC451'!Print_Area</vt:lpstr>
      <vt:lpstr>'NC452'!Print_Area</vt:lpstr>
      <vt:lpstr>'NC453'!Print_Area</vt:lpstr>
      <vt:lpstr>Summary!Print_Area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Local Goverment Database</cp:lastModifiedBy>
  <dcterms:created xsi:type="dcterms:W3CDTF">2026-08-03T09:37:30Z</dcterms:created>
  <dcterms:modified xsi:type="dcterms:W3CDTF">2026-08-03T09:37:30Z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0x010100E8C280B2817F7142BDA8FC189E5C25E0</vt:lpwstr>
  </property>
</Properties>
</file>